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showInkAnnotation="0" codeName="DieseArbeitsmappe" autoCompressPictures="0"/>
  <mc:AlternateContent xmlns:mc="http://schemas.openxmlformats.org/markup-compatibility/2006">
    <mc:Choice Requires="x15">
      <x15ac:absPath xmlns:x15ac="http://schemas.microsoft.com/office/spreadsheetml/2010/11/ac" url="C:\Users\stocjoh\Desktop\"/>
    </mc:Choice>
  </mc:AlternateContent>
  <bookViews>
    <workbookView xWindow="930" yWindow="0" windowWidth="28800" windowHeight="11925" tabRatio="910"/>
  </bookViews>
  <sheets>
    <sheet name="A) Betriebsdaten" sheetId="4" r:id="rId1"/>
    <sheet name="B) Tierkategorien" sheetId="1" r:id="rId2"/>
    <sheet name="C)  Berechn. Weidefähige Fläche" sheetId="7" r:id="rId3"/>
    <sheet name="E) Berechn. saison. Beweiden" sheetId="6" state="hidden" r:id="rId4"/>
    <sheet name="D) Weidejournal" sheetId="29" r:id="rId5"/>
    <sheet name="E) Weideplan" sheetId="25" state="hidden" r:id="rId6"/>
    <sheet name="F) Erläuterungen" sheetId="10" r:id="rId7"/>
    <sheet name="F) Weidejournal einfach" sheetId="28" state="hidden" r:id="rId8"/>
    <sheet name="E) Weidejournal online" sheetId="26" state="hidden" r:id="rId9"/>
    <sheet name="F) Weidejournal (2)" sheetId="27" state="hidden" r:id="rId10"/>
    <sheet name="Tabelle5" sheetId="20" state="hidden" r:id="rId11"/>
    <sheet name="Blatt1" sheetId="11" state="hidden" r:id="rId12"/>
  </sheets>
  <definedNames>
    <definedName name="_xlnm.Print_Area" localSheetId="0">'A) Betriebsdaten'!$A$1:$D$65</definedName>
    <definedName name="_xlnm.Print_Area" localSheetId="1">'B) Tierkategorien'!$B$1:$I$98</definedName>
    <definedName name="_xlnm.Print_Area" localSheetId="2">'C)  Berechn. Weidefähige Fläche'!$A$1:$J$52</definedName>
    <definedName name="_xlnm.Print_Area" localSheetId="3">'E) Berechn. saison. Beweiden'!$A$1:$M$43</definedName>
    <definedName name="_xlnm.Print_Area" localSheetId="8">'E) Weidejournal online'!$A$1:$F$103</definedName>
    <definedName name="_xlnm.Print_Area" localSheetId="5">'E) Weideplan'!$H$1:$R$52</definedName>
    <definedName name="_xlnm.Print_Area" localSheetId="6">'F) Erläuterungen'!$A$1:$H$32</definedName>
    <definedName name="_xlnm.Print_Titles" localSheetId="2">'C)  Berechn. Weidefähige Fläche'!$7:$11</definedName>
    <definedName name="_xlnm.Print_Titles" localSheetId="3">'E) Berechn. saison. Beweiden'!$3:$4</definedName>
    <definedName name="_xlnm.Print_Titles" localSheetId="5">'E) Weideplan'!$7:$11</definedName>
    <definedName name="Umrechnungshilfe">'F) Erläuterungen'!$A$7</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P15" i="29" l="1"/>
  <c r="P16" i="29"/>
  <c r="P17" i="29"/>
  <c r="P18" i="29"/>
  <c r="P19" i="29"/>
  <c r="P20" i="29"/>
  <c r="P21" i="29"/>
  <c r="P22" i="29"/>
  <c r="P23" i="29"/>
  <c r="Z24" i="29"/>
  <c r="L24" i="29" s="1"/>
  <c r="AB24" i="29"/>
  <c r="AC15" i="29"/>
  <c r="AC16" i="29"/>
  <c r="AC17" i="29"/>
  <c r="AC18" i="29"/>
  <c r="AC19" i="29"/>
  <c r="AC20" i="29"/>
  <c r="AC21" i="29"/>
  <c r="AC22" i="29"/>
  <c r="AC23" i="29"/>
  <c r="AB15" i="29"/>
  <c r="AB16" i="29"/>
  <c r="AB17" i="29"/>
  <c r="AB18" i="29"/>
  <c r="AB19" i="29"/>
  <c r="AB20" i="29"/>
  <c r="AB21" i="29"/>
  <c r="AB22" i="29"/>
  <c r="AB23" i="29"/>
  <c r="AA15" i="29"/>
  <c r="AA16" i="29"/>
  <c r="AA17" i="29"/>
  <c r="AA18" i="29"/>
  <c r="AA24" i="29" s="1"/>
  <c r="M24" i="29" s="1"/>
  <c r="AA19" i="29"/>
  <c r="AA20" i="29"/>
  <c r="AA21" i="29"/>
  <c r="AA22" i="29"/>
  <c r="AA23" i="29"/>
  <c r="Z15" i="29"/>
  <c r="Z16" i="29"/>
  <c r="Z17" i="29"/>
  <c r="Z18" i="29"/>
  <c r="Z19" i="29"/>
  <c r="Z20" i="29"/>
  <c r="Z21" i="29"/>
  <c r="Z22" i="29"/>
  <c r="Z23" i="29"/>
  <c r="Y15" i="29"/>
  <c r="Y16" i="29"/>
  <c r="Y17" i="29"/>
  <c r="Y18" i="29"/>
  <c r="Y19" i="29"/>
  <c r="Y20" i="29"/>
  <c r="Y24" i="29" s="1"/>
  <c r="K24" i="29" s="1"/>
  <c r="Y21" i="29"/>
  <c r="Y22" i="29"/>
  <c r="Y23" i="29"/>
  <c r="X15" i="29"/>
  <c r="X16" i="29"/>
  <c r="X17" i="29"/>
  <c r="X18" i="29"/>
  <c r="X19" i="29"/>
  <c r="X20" i="29"/>
  <c r="X21" i="29"/>
  <c r="X22" i="29"/>
  <c r="X23" i="29"/>
  <c r="W15" i="29"/>
  <c r="W16" i="29"/>
  <c r="W17" i="29"/>
  <c r="W18" i="29"/>
  <c r="W19" i="29"/>
  <c r="W20" i="29"/>
  <c r="W21" i="29"/>
  <c r="W24" i="29" s="1"/>
  <c r="I24" i="29" s="1"/>
  <c r="W22" i="29"/>
  <c r="W23" i="29"/>
  <c r="V15" i="29"/>
  <c r="V16" i="29"/>
  <c r="V17" i="29"/>
  <c r="V18" i="29"/>
  <c r="V19" i="29"/>
  <c r="V20" i="29"/>
  <c r="V21" i="29"/>
  <c r="V22" i="29"/>
  <c r="V23" i="29"/>
  <c r="U15" i="29"/>
  <c r="U16" i="29"/>
  <c r="U17" i="29"/>
  <c r="U18" i="29"/>
  <c r="U19" i="29"/>
  <c r="U20" i="29"/>
  <c r="U21" i="29"/>
  <c r="U22" i="29"/>
  <c r="U23" i="29"/>
  <c r="T15" i="29"/>
  <c r="T16" i="29"/>
  <c r="T24" i="29" s="1"/>
  <c r="F24" i="29" s="1"/>
  <c r="T17" i="29"/>
  <c r="T18" i="29"/>
  <c r="T19" i="29"/>
  <c r="T20" i="29"/>
  <c r="T21" i="29"/>
  <c r="T22" i="29"/>
  <c r="T23" i="29"/>
  <c r="T14" i="29"/>
  <c r="U14" i="29"/>
  <c r="V14" i="29"/>
  <c r="W14" i="29"/>
  <c r="X14" i="29"/>
  <c r="X24" i="29" s="1"/>
  <c r="J24" i="29" s="1"/>
  <c r="Y14" i="29"/>
  <c r="Z14" i="29"/>
  <c r="AA14" i="29"/>
  <c r="AB14" i="29"/>
  <c r="AC14" i="29"/>
  <c r="S15" i="29"/>
  <c r="S16" i="29"/>
  <c r="S17" i="29"/>
  <c r="S18" i="29"/>
  <c r="S19" i="29"/>
  <c r="S20" i="29"/>
  <c r="S21" i="29"/>
  <c r="S22" i="29"/>
  <c r="S23" i="29"/>
  <c r="S14" i="29"/>
  <c r="P14" i="29"/>
  <c r="AC24" i="29" l="1"/>
  <c r="U24" i="29"/>
  <c r="G24" i="29" s="1"/>
  <c r="V24" i="29"/>
  <c r="H24" i="29" s="1"/>
  <c r="S24" i="29"/>
  <c r="E24" i="29" s="1"/>
  <c r="E25" i="29" s="1"/>
  <c r="B9" i="25"/>
  <c r="D9" i="25" s="1"/>
  <c r="B10" i="25"/>
  <c r="D10" i="25" s="1"/>
  <c r="B11" i="25"/>
  <c r="D11" i="25" s="1"/>
  <c r="B12" i="25"/>
  <c r="D12" i="25" s="1"/>
  <c r="B13" i="25"/>
  <c r="D13" i="25" s="1"/>
  <c r="B14" i="25"/>
  <c r="D14" i="25" s="1"/>
  <c r="B15" i="25"/>
  <c r="D15" i="25" s="1"/>
  <c r="B16" i="25"/>
  <c r="D16" i="25" s="1"/>
  <c r="B17" i="25"/>
  <c r="D17" i="25" s="1"/>
  <c r="B18" i="25"/>
  <c r="D18" i="25" s="1"/>
  <c r="A44" i="20" s="1"/>
  <c r="C44" i="20" s="1"/>
  <c r="B19" i="25"/>
  <c r="D19" i="25" s="1"/>
  <c r="A45" i="20" s="1"/>
  <c r="C45" i="20" s="1"/>
  <c r="E45" i="20" s="1"/>
  <c r="B20" i="25"/>
  <c r="D20" i="25" s="1"/>
  <c r="A46" i="20" s="1"/>
  <c r="C46" i="20" s="1"/>
  <c r="E46" i="20" s="1"/>
  <c r="B21" i="25"/>
  <c r="D21" i="25" s="1"/>
  <c r="A47" i="20" s="1"/>
  <c r="C47" i="20" s="1"/>
  <c r="E47" i="20" s="1"/>
  <c r="B8" i="25"/>
  <c r="G8" i="1" l="1"/>
  <c r="G9" i="1"/>
  <c r="G10" i="1"/>
  <c r="G11" i="1"/>
  <c r="M12" i="1" l="1"/>
  <c r="F12" i="1"/>
  <c r="D13" i="7" l="1"/>
  <c r="H13" i="25" l="1"/>
  <c r="H14" i="25"/>
  <c r="H15" i="25"/>
  <c r="H16" i="25"/>
  <c r="H17" i="25"/>
  <c r="H18" i="25"/>
  <c r="H19" i="25"/>
  <c r="H20" i="25"/>
  <c r="H21" i="25"/>
  <c r="H22" i="25"/>
  <c r="H23" i="25"/>
  <c r="H24" i="25"/>
  <c r="H25" i="25"/>
  <c r="H26" i="25"/>
  <c r="H27" i="25"/>
  <c r="H28" i="25"/>
  <c r="H29" i="25"/>
  <c r="H30" i="25"/>
  <c r="H31" i="25"/>
  <c r="H32" i="25"/>
  <c r="H33" i="25"/>
  <c r="H34" i="25"/>
  <c r="H35" i="25"/>
  <c r="H36" i="25"/>
  <c r="H37" i="25"/>
  <c r="H38" i="25"/>
  <c r="H39" i="25"/>
  <c r="H40" i="25"/>
  <c r="H41" i="25"/>
  <c r="H42" i="25"/>
  <c r="H43" i="25"/>
  <c r="H44" i="25"/>
  <c r="H45" i="25"/>
  <c r="H46" i="25"/>
  <c r="H12" i="25"/>
  <c r="V47" i="25" l="1"/>
  <c r="D23" i="29" l="1"/>
  <c r="D22" i="29"/>
  <c r="D21" i="29"/>
  <c r="D20" i="29"/>
  <c r="D19" i="29"/>
  <c r="D18" i="29"/>
  <c r="D17" i="29"/>
  <c r="D16" i="29"/>
  <c r="D15" i="29"/>
  <c r="D14" i="29"/>
  <c r="T12" i="1" l="1"/>
  <c r="AA12" i="1"/>
  <c r="U8" i="1"/>
  <c r="U9" i="1"/>
  <c r="U10" i="1"/>
  <c r="U11" i="1"/>
  <c r="U7" i="1"/>
  <c r="N11" i="1"/>
  <c r="N8" i="1"/>
  <c r="N9" i="1"/>
  <c r="N10" i="1"/>
  <c r="N7" i="1"/>
  <c r="G7" i="1"/>
  <c r="G12" i="1" s="1"/>
  <c r="N12" i="1" l="1"/>
  <c r="U12" i="1"/>
  <c r="D8" i="25"/>
  <c r="D22" i="25" s="1"/>
  <c r="U9" i="25" l="1"/>
  <c r="U10" i="25"/>
  <c r="U11" i="25"/>
  <c r="U12" i="25"/>
  <c r="U13" i="25"/>
  <c r="U14" i="25"/>
  <c r="U15" i="25"/>
  <c r="U16" i="25"/>
  <c r="U17" i="25"/>
  <c r="U21" i="25"/>
  <c r="U8" i="25"/>
  <c r="A35" i="20"/>
  <c r="C35" i="20" s="1"/>
  <c r="E35" i="20" s="1"/>
  <c r="A36" i="20"/>
  <c r="C36" i="20" s="1"/>
  <c r="E36" i="20" s="1"/>
  <c r="A37" i="20"/>
  <c r="C37" i="20" s="1"/>
  <c r="E37" i="20" s="1"/>
  <c r="A38" i="20"/>
  <c r="C38" i="20" s="1"/>
  <c r="E38" i="20" s="1"/>
  <c r="A39" i="20"/>
  <c r="C39" i="20" s="1"/>
  <c r="E39" i="20" s="1"/>
  <c r="A40" i="20"/>
  <c r="C40" i="20" s="1"/>
  <c r="E40" i="20" s="1"/>
  <c r="A41" i="20"/>
  <c r="C41" i="20" s="1"/>
  <c r="E41" i="20" s="1"/>
  <c r="A42" i="20"/>
  <c r="C42" i="20" s="1"/>
  <c r="E42" i="20" s="1"/>
  <c r="A43" i="20"/>
  <c r="C43" i="20" s="1"/>
  <c r="E43" i="20" s="1"/>
  <c r="E44" i="20"/>
  <c r="A34" i="20"/>
  <c r="C34" i="20" s="1"/>
  <c r="E34" i="20" s="1"/>
  <c r="I13" i="25"/>
  <c r="I14" i="25"/>
  <c r="I15" i="25"/>
  <c r="I16" i="25"/>
  <c r="I17" i="25"/>
  <c r="I21" i="25"/>
  <c r="I22" i="25"/>
  <c r="I23" i="25"/>
  <c r="I24" i="25"/>
  <c r="I25" i="25"/>
  <c r="I26" i="25"/>
  <c r="I27" i="25"/>
  <c r="I28" i="25"/>
  <c r="I29" i="25"/>
  <c r="I30" i="25"/>
  <c r="I31" i="25"/>
  <c r="I32" i="25"/>
  <c r="I33" i="25"/>
  <c r="I34" i="25"/>
  <c r="I35" i="25"/>
  <c r="I36" i="25"/>
  <c r="I37" i="25"/>
  <c r="I38" i="25"/>
  <c r="I39" i="25"/>
  <c r="I40" i="25"/>
  <c r="I41" i="25"/>
  <c r="I42" i="25"/>
  <c r="I43" i="25"/>
  <c r="I44" i="25"/>
  <c r="I45" i="25"/>
  <c r="I46" i="25"/>
  <c r="I12" i="25"/>
  <c r="K46" i="25"/>
  <c r="K45" i="25"/>
  <c r="K44" i="25"/>
  <c r="K43" i="25"/>
  <c r="K42" i="25"/>
  <c r="K41" i="25"/>
  <c r="K40" i="25"/>
  <c r="K39" i="25"/>
  <c r="K38" i="25"/>
  <c r="K37" i="25"/>
  <c r="K36" i="25"/>
  <c r="K35" i="25"/>
  <c r="K34" i="25"/>
  <c r="K33" i="25"/>
  <c r="K32" i="25"/>
  <c r="K31" i="25"/>
  <c r="K30" i="25"/>
  <c r="K29" i="25"/>
  <c r="K28" i="25"/>
  <c r="K27" i="25"/>
  <c r="K26" i="25"/>
  <c r="K25" i="25"/>
  <c r="K24" i="25"/>
  <c r="K23" i="25"/>
  <c r="K22" i="25"/>
  <c r="K21" i="25"/>
  <c r="K17" i="25"/>
  <c r="K16" i="25"/>
  <c r="K15" i="25"/>
  <c r="K14" i="25"/>
  <c r="K13" i="25"/>
  <c r="K12" i="25"/>
  <c r="J9" i="7"/>
  <c r="Q9" i="25" s="1"/>
  <c r="D12" i="7"/>
  <c r="J12" i="7" s="1"/>
  <c r="Q12" i="25" s="1"/>
  <c r="AB11" i="1"/>
  <c r="AB10" i="1"/>
  <c r="AB9" i="1"/>
  <c r="AB8" i="1"/>
  <c r="AB7" i="1"/>
  <c r="AB12" i="1" l="1"/>
  <c r="D15" i="1" s="1"/>
  <c r="J13" i="7"/>
  <c r="Q13" i="25" s="1"/>
  <c r="D14" i="7"/>
  <c r="J14" i="7" s="1"/>
  <c r="Q14" i="25" s="1"/>
  <c r="D15" i="7"/>
  <c r="D16" i="7"/>
  <c r="D44" i="7"/>
  <c r="D17" i="7"/>
  <c r="D18" i="7"/>
  <c r="D19" i="7"/>
  <c r="D20" i="7"/>
  <c r="D21" i="7"/>
  <c r="D22" i="7"/>
  <c r="D23" i="7"/>
  <c r="D24" i="7"/>
  <c r="D25" i="7"/>
  <c r="D26" i="7"/>
  <c r="D27" i="7"/>
  <c r="D28" i="7"/>
  <c r="D29" i="7"/>
  <c r="D30" i="7"/>
  <c r="D31" i="7"/>
  <c r="D32" i="7"/>
  <c r="D33" i="7"/>
  <c r="D34" i="7"/>
  <c r="D35" i="7"/>
  <c r="D36" i="7"/>
  <c r="D37" i="7"/>
  <c r="D38" i="7"/>
  <c r="D39" i="7"/>
  <c r="D40" i="7"/>
  <c r="D41" i="7"/>
  <c r="D42" i="7"/>
  <c r="D43" i="7"/>
  <c r="D45" i="7"/>
  <c r="D46" i="7"/>
  <c r="D9" i="10"/>
  <c r="D13" i="10"/>
  <c r="D12" i="10"/>
  <c r="D11" i="10"/>
  <c r="D10" i="10"/>
  <c r="F5" i="6"/>
  <c r="J5" i="6" s="1"/>
  <c r="L42" i="6"/>
  <c r="F27" i="6"/>
  <c r="J27" i="6" s="1"/>
  <c r="F6" i="6"/>
  <c r="J6" i="6" s="1"/>
  <c r="K6" i="6" s="1"/>
  <c r="F7" i="6"/>
  <c r="J7" i="6" s="1"/>
  <c r="K7" i="6" s="1"/>
  <c r="F8" i="6"/>
  <c r="J8" i="6" s="1"/>
  <c r="F9" i="6"/>
  <c r="J9" i="6" s="1"/>
  <c r="F10" i="6"/>
  <c r="J10" i="6" s="1"/>
  <c r="F11" i="6"/>
  <c r="J11" i="6" s="1"/>
  <c r="K11" i="6" s="1"/>
  <c r="F12" i="6"/>
  <c r="J12" i="6" s="1"/>
  <c r="K12" i="6" s="1"/>
  <c r="L12" i="6" s="1"/>
  <c r="F13" i="6"/>
  <c r="J13" i="6" s="1"/>
  <c r="F14" i="6"/>
  <c r="J14" i="6" s="1"/>
  <c r="K14" i="6" s="1"/>
  <c r="L14" i="6" s="1"/>
  <c r="F15" i="6"/>
  <c r="J15" i="6" s="1"/>
  <c r="F16" i="6"/>
  <c r="J16" i="6" s="1"/>
  <c r="K16" i="6" s="1"/>
  <c r="L16" i="6" s="1"/>
  <c r="F17" i="6"/>
  <c r="J17" i="6" s="1"/>
  <c r="F18" i="6"/>
  <c r="J18" i="6" s="1"/>
  <c r="F19" i="6"/>
  <c r="J19" i="6" s="1"/>
  <c r="K19" i="6" s="1"/>
  <c r="F20" i="6"/>
  <c r="J20" i="6" s="1"/>
  <c r="F21" i="6"/>
  <c r="J21" i="6" s="1"/>
  <c r="F22" i="6"/>
  <c r="J22" i="6" s="1"/>
  <c r="K22" i="6" s="1"/>
  <c r="L22" i="6" s="1"/>
  <c r="F23" i="6"/>
  <c r="J23" i="6" s="1"/>
  <c r="F24" i="6"/>
  <c r="J24" i="6" s="1"/>
  <c r="F25" i="6"/>
  <c r="J25" i="6" s="1"/>
  <c r="K25" i="6" s="1"/>
  <c r="F26" i="6"/>
  <c r="J26" i="6" s="1"/>
  <c r="F28" i="6"/>
  <c r="J28" i="6" s="1"/>
  <c r="F29" i="6"/>
  <c r="J29" i="6" s="1"/>
  <c r="K29" i="6" s="1"/>
  <c r="F30" i="6"/>
  <c r="J30" i="6" s="1"/>
  <c r="K30" i="6" s="1"/>
  <c r="L30" i="6" s="1"/>
  <c r="F31" i="6"/>
  <c r="J31" i="6" s="1"/>
  <c r="F32" i="6"/>
  <c r="J32" i="6" s="1"/>
  <c r="F33" i="6"/>
  <c r="J33" i="6" s="1"/>
  <c r="K33" i="6" s="1"/>
  <c r="F34" i="6"/>
  <c r="J34" i="6" s="1"/>
  <c r="F35" i="6"/>
  <c r="J35" i="6" s="1"/>
  <c r="F36" i="6"/>
  <c r="J36" i="6" s="1"/>
  <c r="K36" i="6" s="1"/>
  <c r="L36" i="6" s="1"/>
  <c r="F37" i="6"/>
  <c r="J37" i="6" s="1"/>
  <c r="F38" i="6"/>
  <c r="J38" i="6" s="1"/>
  <c r="K38" i="6" s="1"/>
  <c r="F39" i="6"/>
  <c r="J39" i="6" s="1"/>
  <c r="K39" i="6" s="1"/>
  <c r="K5" i="6" l="1"/>
  <c r="L5" i="6"/>
  <c r="J39" i="7"/>
  <c r="Q39" i="25" s="1"/>
  <c r="J31" i="7"/>
  <c r="Q31" i="25" s="1"/>
  <c r="J23" i="7"/>
  <c r="Q23" i="25" s="1"/>
  <c r="J42" i="7"/>
  <c r="Q42" i="25" s="1"/>
  <c r="J38" i="7"/>
  <c r="Q38" i="25" s="1"/>
  <c r="J34" i="7"/>
  <c r="Q34" i="25" s="1"/>
  <c r="J30" i="7"/>
  <c r="Q30" i="25" s="1"/>
  <c r="J26" i="7"/>
  <c r="Q26" i="25" s="1"/>
  <c r="J22" i="7"/>
  <c r="Q22" i="25" s="1"/>
  <c r="J18" i="7"/>
  <c r="Q18" i="25" s="1"/>
  <c r="J15" i="7"/>
  <c r="Q15" i="25" s="1"/>
  <c r="J43" i="7"/>
  <c r="Q43" i="25" s="1"/>
  <c r="J35" i="7"/>
  <c r="Q35" i="25" s="1"/>
  <c r="J27" i="7"/>
  <c r="Q27" i="25" s="1"/>
  <c r="J16" i="7"/>
  <c r="Q16" i="25" s="1"/>
  <c r="J46" i="7"/>
  <c r="Q46" i="25" s="1"/>
  <c r="J41" i="7"/>
  <c r="Q41" i="25" s="1"/>
  <c r="J37" i="7"/>
  <c r="Q37" i="25" s="1"/>
  <c r="J33" i="7"/>
  <c r="Q33" i="25" s="1"/>
  <c r="J29" i="7"/>
  <c r="Q29" i="25" s="1"/>
  <c r="J25" i="7"/>
  <c r="Q25" i="25" s="1"/>
  <c r="J21" i="7"/>
  <c r="Q21" i="25" s="1"/>
  <c r="J17" i="7"/>
  <c r="Q17" i="25" s="1"/>
  <c r="J19" i="7"/>
  <c r="Q19" i="25" s="1"/>
  <c r="K28" i="6"/>
  <c r="L28" i="6" s="1"/>
  <c r="J45" i="7"/>
  <c r="Q45" i="25" s="1"/>
  <c r="J40" i="7"/>
  <c r="Q40" i="25" s="1"/>
  <c r="J36" i="7"/>
  <c r="Q36" i="25" s="1"/>
  <c r="J32" i="7"/>
  <c r="Q32" i="25" s="1"/>
  <c r="J28" i="7"/>
  <c r="Q28" i="25" s="1"/>
  <c r="J24" i="7"/>
  <c r="Q24" i="25" s="1"/>
  <c r="J20" i="7"/>
  <c r="Q20" i="25" s="1"/>
  <c r="J44" i="7"/>
  <c r="Q44" i="25" s="1"/>
  <c r="K32" i="6"/>
  <c r="L32" i="6" s="1"/>
  <c r="K18" i="6"/>
  <c r="L18" i="6" s="1"/>
  <c r="K31" i="6"/>
  <c r="L31" i="6" s="1"/>
  <c r="K10" i="6"/>
  <c r="L10" i="6" s="1"/>
  <c r="K24" i="6"/>
  <c r="L24" i="6" s="1"/>
  <c r="K9" i="6"/>
  <c r="L9" i="6" s="1"/>
  <c r="L25" i="6"/>
  <c r="L29" i="6"/>
  <c r="L7" i="6"/>
  <c r="D14" i="10"/>
  <c r="U46" i="25"/>
  <c r="K35" i="6"/>
  <c r="L35" i="6" s="1"/>
  <c r="K26" i="6"/>
  <c r="L26" i="6" s="1"/>
  <c r="K20" i="6"/>
  <c r="L20" i="6" s="1"/>
  <c r="K17" i="6"/>
  <c r="L17" i="6" s="1"/>
  <c r="K13" i="6"/>
  <c r="L13" i="6" s="1"/>
  <c r="K8" i="6"/>
  <c r="L8" i="6" s="1"/>
  <c r="K37" i="6"/>
  <c r="L37" i="6" s="1"/>
  <c r="K34" i="6"/>
  <c r="L34" i="6" s="1"/>
  <c r="K21" i="6"/>
  <c r="L21" i="6" s="1"/>
  <c r="K15" i="6"/>
  <c r="L15" i="6" s="1"/>
  <c r="L33" i="6"/>
  <c r="L19" i="6"/>
  <c r="L6" i="6"/>
  <c r="L39" i="6"/>
  <c r="L38" i="6"/>
  <c r="K27" i="6"/>
  <c r="L27" i="6" s="1"/>
  <c r="K23" i="6"/>
  <c r="L23" i="6" s="1"/>
  <c r="L11" i="6"/>
  <c r="J47" i="7" l="1"/>
  <c r="E4" i="29" s="1"/>
  <c r="E6" i="29"/>
  <c r="Q47" i="25"/>
  <c r="L41" i="6"/>
  <c r="L43" i="6" s="1"/>
  <c r="B55" i="1"/>
  <c r="B37" i="1"/>
  <c r="U44" i="25" l="1"/>
  <c r="U45" i="25"/>
  <c r="U47" i="25" s="1"/>
  <c r="A24" i="25" s="1"/>
</calcChain>
</file>

<file path=xl/sharedStrings.xml><?xml version="1.0" encoding="utf-8"?>
<sst xmlns="http://schemas.openxmlformats.org/spreadsheetml/2006/main" count="449" uniqueCount="288">
  <si>
    <t>1 bis 2</t>
  </si>
  <si>
    <t>Kalbinnen</t>
  </si>
  <si>
    <t>älter als 2</t>
  </si>
  <si>
    <t>Kühe</t>
  </si>
  <si>
    <t>nach der ersten Kalbung</t>
  </si>
  <si>
    <t xml:space="preserve">generell nicht weidefähige Flächen </t>
  </si>
  <si>
    <t>Nicht weidefähige Flächen bei 
saisonaler Beweidung</t>
  </si>
  <si>
    <t xml:space="preserve">Summe der weidefähigen Flächen bei  saisonaler Beweidung </t>
  </si>
  <si>
    <t>Hutweiden und einmähdige Wiesen</t>
  </si>
  <si>
    <t>Ihr Ansprechpartner</t>
    <phoneticPr fontId="6" type="noConversion"/>
  </si>
  <si>
    <t>Flächenkategorien</t>
    <phoneticPr fontId="6" type="noConversion"/>
  </si>
  <si>
    <t>Erläuterung</t>
    <phoneticPr fontId="6" type="noConversion"/>
  </si>
  <si>
    <t>Die weidefähige Fläche (= nutzbare Weidefläche) errechnet sich aus dem gesamten Grünland eines Betriebes abzüglich der „nicht weidefähigen Fläche“. Almen und Gemeinschaftsweiden werden in die Berechnung der weidefähigen Fläche nicht miteinbezogen. Für die Erfüllung der Weidepflicht werden jedoch jene Tiere angerechnet, die sich auf Almen/Gemeinschaftsweiden befinden.</t>
  </si>
  <si>
    <t>Alter in Jahren</t>
  </si>
  <si>
    <t>½ bis 1</t>
  </si>
  <si>
    <t>Betriebsnummer</t>
    <phoneticPr fontId="6" type="noConversion"/>
  </si>
  <si>
    <t>Vor- und Nachname</t>
    <phoneticPr fontId="6" type="noConversion"/>
  </si>
  <si>
    <t xml:space="preserve">Straße </t>
    <phoneticPr fontId="6" type="noConversion"/>
  </si>
  <si>
    <t>PLZ</t>
    <phoneticPr fontId="6" type="noConversion"/>
  </si>
  <si>
    <t>Ort</t>
    <phoneticPr fontId="6" type="noConversion"/>
  </si>
  <si>
    <t>f) 
Grünlandflächen in ha (b, c) minus nicht weidefähige Flächen bei saisonalem Austreiben (d, e)</t>
  </si>
  <si>
    <t>j) 
Spalte f minus generell nicht weidefähige Flächen (g,h,i)</t>
  </si>
  <si>
    <t>i) 
Naturschutzflächen mit ent-sprechenden behördlichen Auflagen</t>
  </si>
  <si>
    <t>g) 
Flächen steiler als 25 %</t>
  </si>
  <si>
    <t>h) 
staunasse Flächen</t>
  </si>
  <si>
    <t>k)  
Flächen kleiner als 2 ha</t>
  </si>
  <si>
    <t>Punkt j minus k</t>
  </si>
  <si>
    <t>Ergebnis E1</t>
  </si>
  <si>
    <t>Zwischen-
summe 4</t>
  </si>
  <si>
    <t>Zwischen-
summe 3</t>
  </si>
  <si>
    <t>a) 
Feldstücknummer laut Mehrfachantrag (MFA): Grünlandflächen</t>
  </si>
  <si>
    <r>
      <t xml:space="preserve">c) 
Hutweiden &amp; ein-mähdige Wiesen </t>
    </r>
    <r>
      <rPr>
        <i/>
        <sz val="12"/>
        <rFont val="Verdana"/>
        <family val="2"/>
      </rPr>
      <t xml:space="preserve">(Einzutragen ist die Fläche x Faktor 0,6   z. B.: </t>
    </r>
    <r>
      <rPr>
        <sz val="14"/>
        <rFont val="Verdana"/>
        <family val="2"/>
      </rPr>
      <t xml:space="preserve">
</t>
    </r>
    <r>
      <rPr>
        <i/>
        <sz val="11"/>
        <rFont val="Verdana"/>
        <family val="2"/>
      </rPr>
      <t>3 ha x 0,6 = 1,8 ha</t>
    </r>
  </si>
  <si>
    <t>Jungvieh</t>
  </si>
  <si>
    <t>Tier-
anzahl</t>
  </si>
  <si>
    <t>Ergebnis 
C 1</t>
  </si>
  <si>
    <t>Nr. 16</t>
  </si>
  <si>
    <t>Nr. 17</t>
  </si>
  <si>
    <t>Nr. 18</t>
  </si>
  <si>
    <t>Nr. 19</t>
  </si>
  <si>
    <t>Nr. 20</t>
  </si>
  <si>
    <t>Nr. 21</t>
  </si>
  <si>
    <t>Nr. 22</t>
  </si>
  <si>
    <t>Nr. 23</t>
  </si>
  <si>
    <t>Nr. 24</t>
  </si>
  <si>
    <t>Nr. 25</t>
  </si>
  <si>
    <t>Nr. 26</t>
  </si>
  <si>
    <t>Nr. 28</t>
  </si>
  <si>
    <t>Nr. 29</t>
  </si>
  <si>
    <t>Nr. 30</t>
  </si>
  <si>
    <t>Nr. 31</t>
  </si>
  <si>
    <t>Nr. 32</t>
  </si>
  <si>
    <t>Nr. 33</t>
  </si>
  <si>
    <t>Nr. 34</t>
  </si>
  <si>
    <t>Nr. 35</t>
  </si>
  <si>
    <t>b) Grünlandfläche (ohne Hutweiden und einmähdige Wiesen)</t>
  </si>
  <si>
    <t>Ergebnis</t>
  </si>
  <si>
    <t>Nr. 2</t>
  </si>
  <si>
    <t>Nr. 3</t>
  </si>
  <si>
    <t>Nr. 4</t>
  </si>
  <si>
    <t>Nr. 5</t>
  </si>
  <si>
    <t>Nr. 6</t>
  </si>
  <si>
    <t>Nr. 7</t>
  </si>
  <si>
    <t>Nr. 8</t>
  </si>
  <si>
    <t>Nr. 9</t>
  </si>
  <si>
    <t>Nr. 10</t>
  </si>
  <si>
    <t>Nr. 11</t>
  </si>
  <si>
    <t>Nr. 12</t>
  </si>
  <si>
    <t>Nr. 13</t>
  </si>
  <si>
    <t>Nr. 14</t>
  </si>
  <si>
    <t>Nr. 15</t>
  </si>
  <si>
    <t>Können gealpte Rinder zur Erfüllung der Weidevorgabe herangezogen werden?</t>
  </si>
  <si>
    <t>Summe</t>
  </si>
  <si>
    <t>Ergebnis 
C 2</t>
  </si>
  <si>
    <t xml:space="preserve">Ob eine Fläche als „staunass“ angesehen wird, liegt im Ermessen des/der Betriebsleiters/In. Es wird darauf hingewiesen, dass nur der wirklich staunasse Bereich eines Feldstückes als nicht weidefähig abgezogen werden kann. Bei einer Kontrolle muss aber glaubhaft begründet werden, warum dieses Flächenstück als staunass eingestuft wurde. </t>
  </si>
  <si>
    <t>Staunasse Flächen</t>
  </si>
  <si>
    <t>Fragen und Antworten zur Weidevorgabe</t>
    <phoneticPr fontId="6" type="noConversion"/>
  </si>
  <si>
    <t>Wie lange müssen die Tiere auf die Weide? Ist eine Herbstweide ausreichend?</t>
    <phoneticPr fontId="6" type="noConversion"/>
  </si>
  <si>
    <t>Nr. 27</t>
    <phoneticPr fontId="6" type="noConversion"/>
  </si>
  <si>
    <r>
      <t>Flächenübertrag aus Blatt D (</t>
    </r>
    <r>
      <rPr>
        <b/>
        <sz val="13"/>
        <color indexed="60"/>
        <rFont val="Verdana"/>
        <family val="2"/>
      </rPr>
      <t xml:space="preserve">Übertrag jener Flächen, bei denen unter der Zwischensumme 1 das Ergebnis 0 herauskommt) </t>
    </r>
    <phoneticPr fontId="6" type="noConversion"/>
  </si>
  <si>
    <t>Die Regelung zur Umsetzung der Weidehaltung legt keine Tagesanzahl für die Mindestweidedauer fest. Im Verständnis der Bio-Verordnung muss die festgestellte GVE-Anzahl über die gesamte Vegetationsperiode geweidet werden. Demnach ist eine Weidehaltung nur in den Herbstmonaten nicht ausreichend. Ist Weidegang aufgrund der Witterung und des Bodenzustandes nicht durchführbar, ist eine Unterbrechung der Weidezeit möglich. Diese fachliche Beurteilung trifft der Betriebsleiter.</t>
    <phoneticPr fontId="6" type="noConversion"/>
  </si>
  <si>
    <t>Übertrag Summe der weidefähigen Flächen bei täglichem Austreiben (Ergebnis D2)</t>
  </si>
  <si>
    <t>=</t>
  </si>
  <si>
    <t>+</t>
  </si>
  <si>
    <t>3. Berechnung der weidefähigen Flächen des Betriebes, wenn die Tiere über einen längeren Zeitraum auf den Flächen weiden (saisonales Beweiden)</t>
  </si>
  <si>
    <t>Rinder</t>
  </si>
  <si>
    <t>Schafe</t>
  </si>
  <si>
    <t>Ziegen</t>
  </si>
  <si>
    <t>Bitte geben Sie Ihren Tierbestand anhand der vorgegebenen Kategorien per Stichtag 1. April ein!</t>
  </si>
  <si>
    <t>Wieviel Fläche darf für andere Tierarten in Abzug gebracht werden?</t>
  </si>
  <si>
    <t>Tierart</t>
  </si>
  <si>
    <t>Pferde</t>
  </si>
  <si>
    <t>Fläche in Hektar</t>
  </si>
  <si>
    <t>Legehennen</t>
  </si>
  <si>
    <t>Masthühner</t>
  </si>
  <si>
    <t>Truthühner</t>
  </si>
  <si>
    <t>Gänse</t>
  </si>
  <si>
    <t>Enten</t>
  </si>
  <si>
    <t>Die Berechnung muss mit der Erhebung der weidefähigen Flächen fortgeführt werden (Weiter mit Tabellenblatt D).</t>
  </si>
  <si>
    <t>Bio-zertifizierte Pferde</t>
  </si>
  <si>
    <r>
      <t xml:space="preserve">Nein! </t>
    </r>
    <r>
      <rPr>
        <sz val="12"/>
        <rFont val="Verdana"/>
        <family val="2"/>
      </rPr>
      <t>Die Berechnung muss mit der Erhebung der weidefähigen Flächen fortgeführt werden (Weiter mit Tabellenblatt D).</t>
    </r>
  </si>
  <si>
    <t>Ja! Es sind keine weiteren Berechnungen mehr nötig. Es müssen mindestestens ...GVE geweidet werden. Es müssen lediglich die geweideten Tiere und die beweideten Flächen dokumentiert werden. Welche Tiere und welche Flächen bestoßen werden, liegt in der Entscheidung des Betriebsleiters.</t>
  </si>
  <si>
    <t>Nein! Die Berechnung muss mit der Erhebung der weidefähigen Flächen fortgeführt werden (Weiter mit Tabellenblatt D).</t>
  </si>
  <si>
    <t>wenn im D Blatt bei der Zwischensumme 1 das Ergebnis 0 herauskommt, dann automatischer des entsprechenden Feldstückes</t>
  </si>
  <si>
    <t>Tierkategorien/Rinder</t>
  </si>
  <si>
    <t>Tierkategorien/Schafe</t>
  </si>
  <si>
    <t>Tierkategorien/Ziegen</t>
  </si>
  <si>
    <t>Jungschafe (ohne Muttertiere)</t>
  </si>
  <si>
    <t>1/2 bis 1</t>
  </si>
  <si>
    <t>1 bis 1 1/2</t>
  </si>
  <si>
    <t>Schafe (ohne Muttertiere)</t>
  </si>
  <si>
    <t>Mutterschafe gemolken</t>
  </si>
  <si>
    <t>Jungziegen (ohne Muttertiere)</t>
  </si>
  <si>
    <t>Ziegen (ohne Muttertiere)</t>
  </si>
  <si>
    <t>Mutterziegen nicht gemolken, Böcke und andere weibl. Ziegen</t>
  </si>
  <si>
    <t>Mutterziegen gemolken</t>
  </si>
  <si>
    <t>Mutterschafe nicht gemolken, Böcke und andere weibl. Schafe</t>
  </si>
  <si>
    <t>Generell nicht weidefähige Flächen (ha)</t>
  </si>
  <si>
    <t>Ja</t>
  </si>
  <si>
    <t>Nein</t>
  </si>
  <si>
    <t>Auf Ihrem Betrieb besteht keine Verpflichtung zur Weidehaltung.</t>
  </si>
  <si>
    <t xml:space="preserve">Auf Ihrem Betrieb müssen ... GVE geweidet werden. </t>
  </si>
  <si>
    <t xml:space="preserve">2. Berechnung der weidefähigen Flächen </t>
  </si>
  <si>
    <t>Bitte Tieranzahl eingeben!</t>
  </si>
  <si>
    <t>Abzugsfähige Fläche in Hektar</t>
  </si>
  <si>
    <t>Umrechnungshilfe</t>
  </si>
  <si>
    <t>WEIDERECHNER für Schafe am Bio-Betrieb</t>
  </si>
  <si>
    <t>WEIDERECHNER für Ziegen am Bio-Betrieb</t>
  </si>
  <si>
    <t>WEIDERECHNER für mehrere Tierarten am Bio-Betrieb</t>
  </si>
  <si>
    <t>Bei offenen Fragen kontaktieren Sie bitte Ihren/Ihre Bio-BeraterIn in Ihrem Bundesland!</t>
  </si>
  <si>
    <t xml:space="preserve">Feldstücknummer laut Mehrfachantrag (MFA): Grünlandflächen                                                                              </t>
  </si>
  <si>
    <t>Flächen steiler als 25 %</t>
  </si>
  <si>
    <t>staunasse Flächen</t>
  </si>
  <si>
    <t>Naturschutzflächen mit entsprechenden behördlichen Auflagen</t>
  </si>
  <si>
    <t xml:space="preserve">Fläche ist von einer anderen Tierart besetzt (Pferde, Lege- Masthühner, Truthühner, Gänse, Enten). Berechnung der abzugfähigen Fläche siehe Tabellenblatt G </t>
  </si>
  <si>
    <t>Ist die Weideverpflichtung bei einem Parasitenbefall des Tierbestandes zu erfüllen?</t>
  </si>
  <si>
    <t>Feldstücke unter 0,2 ha werden als nicht weidefähige Fläche gewertet und brauchen deshalb nicht berücksichtigt werden.</t>
  </si>
  <si>
    <t>Hutweiden &amp; ein-mähdige Wiesen (Reduktionsfaktor 0,6)</t>
  </si>
  <si>
    <t>Hutweiden und einmähdigen Wiesen sind Minderertragsflächen, die extensiv bewirtschaftet werden. Diese Flächen werden in der Berechnung mit dem Reduktionsfaktor 0,6 berücksichtigt. 1,67 ha Hutweide entsprechen 1 ha Grünland.</t>
  </si>
  <si>
    <t xml:space="preserve">Bei Parasitenbefall können die Tiere vorübergehend von der Weidehaltung ausgenommen werden. Es muss allerdings der Nachweis einer tierärztlichen Behandlung basierend auf einer Kotuntersuchung vorliegen. In akuten Fällen können die Tiere unverzüglich nach Behandlungsbeginn von der Weide genommen werden. Die Belege für die vorübergehende Ausnahme von der Weidehaltung (betroffene Tiere, Ergebnis der Kotuntersuchung, Therapiedauer, Zeitdauer der Ausnahme) sind am Betrieb aufzubewahren. 
</t>
  </si>
  <si>
    <t>Betriebsnummer</t>
  </si>
  <si>
    <t>Trockensteher</t>
  </si>
  <si>
    <t>Geweidete Tierkategorien am Betrieb</t>
  </si>
  <si>
    <t>Ziegen nicht gemolken</t>
  </si>
  <si>
    <t>Ziegen gemolken</t>
  </si>
  <si>
    <t>Böcke</t>
  </si>
  <si>
    <t>Schafe nicht gemolken</t>
  </si>
  <si>
    <t>Widder</t>
  </si>
  <si>
    <t>Jungvieh weiblich ½ bis 1</t>
  </si>
  <si>
    <t>Jungvieh männlich ½ bis 1</t>
  </si>
  <si>
    <t>Kühe gemolken</t>
  </si>
  <si>
    <t>Jungziegen 1/2 bis 1</t>
  </si>
  <si>
    <t>Jungschafe 1/2 bis 1</t>
  </si>
  <si>
    <t>Jungziegen 1 bis 1 1/2</t>
  </si>
  <si>
    <t>Jungschafe 1 bis 1 1/2</t>
  </si>
  <si>
    <t>GVE-
Anzahl</t>
    <phoneticPr fontId="5" type="noConversion"/>
  </si>
  <si>
    <t>Widerristhöhe bis 1,48 m; Endgewicht bis 300 kg</t>
  </si>
  <si>
    <t>Widerristhöhe bis 1,48 m; Endgewicht über 300 kg</t>
  </si>
  <si>
    <t>Widerristhöhe bis 1,48 m; Endgewicht über 500 kg</t>
  </si>
  <si>
    <t>Gesamt RGVE am Betrieb</t>
  </si>
  <si>
    <t>Tierkategorien/Pferde</t>
  </si>
  <si>
    <t>Widerristhöhe</t>
  </si>
  <si>
    <t>Winterfutter</t>
  </si>
  <si>
    <t xml:space="preserve">Flächen auf denen aus Tierschutzgründen keine Weide möglich ist. </t>
  </si>
  <si>
    <t>Weidefähige Fläche</t>
  </si>
  <si>
    <t>Flächenausmaß in ha</t>
  </si>
  <si>
    <t>Ackerfläche gesamt (ha)</t>
  </si>
  <si>
    <t>Grünland (ohne Hutweiden und einmähdige Wiesen)</t>
  </si>
  <si>
    <t>Ackerfläche</t>
  </si>
  <si>
    <t xml:space="preserve">Grünland </t>
  </si>
  <si>
    <t>Planung der Nutzung der weidefähigen Fläche</t>
  </si>
  <si>
    <t>1. Erfassen aller Tierkategorien in RGVE (Stichtag 1. April)</t>
  </si>
  <si>
    <t>RGVE</t>
  </si>
  <si>
    <t>RGVE-
Anzahl</t>
  </si>
  <si>
    <t>3. Weideplan</t>
  </si>
  <si>
    <t>Nutzung lt. Fruchtfolge</t>
  </si>
  <si>
    <t>Grünlandfläche</t>
  </si>
  <si>
    <t>Flächen gesamt</t>
  </si>
  <si>
    <t>Weidejournal für das Jahr</t>
  </si>
  <si>
    <t>Vorname, Zuname</t>
  </si>
  <si>
    <t>Postleitzahl, Wohnort</t>
  </si>
  <si>
    <t>Straße</t>
  </si>
  <si>
    <t>Überprüfung Weideausmaß</t>
  </si>
  <si>
    <t>Weidefähige Fläche (ha)</t>
  </si>
  <si>
    <t>1 RGVE/ha</t>
  </si>
  <si>
    <t>Zuordnung RGVE</t>
  </si>
  <si>
    <t>Tage</t>
  </si>
  <si>
    <t>Kalbinnen/männliche Tiere
1/2 Jahr bis 1 Jahr
(Anzahl Tiere)</t>
  </si>
  <si>
    <t>Ziegen gemolken
(Anzahl Tiere)</t>
  </si>
  <si>
    <t>Ziegen/Böcke
nicht gemolken
(Anzahl Tiere)</t>
  </si>
  <si>
    <t>Ziegen ohne  Muttertiere
1 bis 1 1/2 Jahre
(Anzahl Tiere)</t>
  </si>
  <si>
    <t>Jungziegen
1/2 bis 1 Jahr
(Anzahl Tiere)</t>
  </si>
  <si>
    <t>Schafe gemolken
(Anzahl Tiere)</t>
  </si>
  <si>
    <t>Schafe/Widder
nicht gemolken
(Anzahl Tiere)</t>
  </si>
  <si>
    <t>Schafe ohne  Muttertiere
1 bis 1 1/2 Jahre
(Anzahl Tiere)</t>
  </si>
  <si>
    <t>Jungschafe
1/2 bis 1 Jahr
(Anzahl Tiere)</t>
  </si>
  <si>
    <t>Datum von – Datum bis
Weideort</t>
  </si>
  <si>
    <t>Fremdweiden und Almen, auf die aufgetrieben wird:</t>
  </si>
  <si>
    <t>Name, Adresse</t>
  </si>
  <si>
    <t>Hinderungen, Unterbrechungen und besondere Vorkommnisse</t>
  </si>
  <si>
    <t>wie z.B. Witterungsextreme, Zustand des Boden, Zustand der Grasnarbe, Abkalbung, Tierschauen, Krankheiten, wie Parasitenbefall
(Datum bzw. Zeitraum, Anzahl der Tiere, Tierkategorie)</t>
  </si>
  <si>
    <t>Anmerkungen:</t>
  </si>
  <si>
    <t>Ackerfläche weidefähig</t>
  </si>
  <si>
    <t xml:space="preserve">Fläche ist von einer anderen Tierart besetzt (Lege- Masthühner, Truthühner, Gänse, Enten). Berechnung der abzugfähigen Fläche siehe Tabellenblatt G </t>
  </si>
  <si>
    <t>Hausfeld</t>
  </si>
  <si>
    <t>10.4.2019 – 20.4.2019</t>
  </si>
  <si>
    <r>
      <t xml:space="preserve">Fahrplan zur Erfüllung der vollständigen Weidevorgaben ab 2021
</t>
    </r>
    <r>
      <rPr>
        <sz val="12"/>
        <rFont val="Verdana"/>
        <family val="2"/>
      </rPr>
      <t>Bitte geplante Maßnahmen in Stichworten eintragen, z.B. Zupacht Weidefläche, bauliche Maßnahmen, …</t>
    </r>
  </si>
  <si>
    <t>WEIDERECHNER für Raufutterverzehrer</t>
  </si>
  <si>
    <t>Kalbinnen
1 bis 2 Jahre
(Anzahl Tiere)</t>
  </si>
  <si>
    <t>Kalbinnen älter
 2 Jahre
(Anzahl Tiere)</t>
  </si>
  <si>
    <t>Weidezeiträume</t>
  </si>
  <si>
    <t xml:space="preserve">Weidezeiträume </t>
  </si>
  <si>
    <t xml:space="preserve">Berechnung der zu weidenden RGVE-Anzahl: </t>
  </si>
  <si>
    <t xml:space="preserve">mindestens 50 % des RGVE-Bestandes </t>
  </si>
  <si>
    <t>oder</t>
  </si>
  <si>
    <t>1 RGVE pro ha weidefähiges Grünland</t>
  </si>
  <si>
    <t>Wieviele RGVE müssen am Betrieb geweidet werden?</t>
  </si>
  <si>
    <t>Tierkategorien, die geweidet werden</t>
  </si>
  <si>
    <t>Warum wurde die Weidehaltung unterbrochen?</t>
  </si>
  <si>
    <t>Datum bzw. Zeitraum</t>
  </si>
  <si>
    <t>Betroffende Tierkategorie</t>
  </si>
  <si>
    <t xml:space="preserve">wie z.B. Witterungsextreme, Zustand des Boden, Zustand der Grasnarbe, Abkalbung, Tierschauen, Krankheiten, wie Parasitenbefall
</t>
  </si>
  <si>
    <t>Hindernisse, Unterbrechungen und besondere Vorkommnisse</t>
  </si>
  <si>
    <t>Tieranzahl</t>
  </si>
  <si>
    <t>Lämmer</t>
  </si>
  <si>
    <t>bis 1/2</t>
  </si>
  <si>
    <t>Kitze</t>
  </si>
  <si>
    <t xml:space="preserve">Berechnung der RGVE-Anzahl laut Tierbestand per Stichtag 1. April </t>
  </si>
  <si>
    <t>Weideort (Feldstücke, die innerhalb des angegebenen Zeitraumes beweidet werden.)
Datum von – Datum bis</t>
  </si>
  <si>
    <t>Anzahl RGVE</t>
  </si>
  <si>
    <r>
      <t xml:space="preserve">RGVE-Anzahl </t>
    </r>
    <r>
      <rPr>
        <sz val="14"/>
        <rFont val="Verdana"/>
        <family val="2"/>
      </rPr>
      <t>(RGVE x Tieranzahl)</t>
    </r>
  </si>
  <si>
    <t xml:space="preserve">Lämmer </t>
  </si>
  <si>
    <t>Anzahl Tiere</t>
  </si>
  <si>
    <t>Tierkategorie</t>
  </si>
  <si>
    <t>Warum wurde die Weidehaltung im angegebenen Zeitraum unterbrochen?</t>
  </si>
  <si>
    <t>Dauer der Weidesaison</t>
  </si>
  <si>
    <t>Datum</t>
  </si>
  <si>
    <t xml:space="preserve">Beginn </t>
  </si>
  <si>
    <t xml:space="preserve">Ende </t>
  </si>
  <si>
    <t>z.B. Witterungsextreme, Zustand des Boden, Zustand der Grasnarbe, Abkalbung, Tierschauen, Krankheiten wie Parasitenbefall</t>
  </si>
  <si>
    <t>Datum
von</t>
  </si>
  <si>
    <t>Datum
bis</t>
  </si>
  <si>
    <t>wie z.B. Witterungsextreme, Verkaufsvorbereitung, Tierschauen, Abkalbung, Brunst, Krankheit</t>
  </si>
  <si>
    <r>
      <t xml:space="preserve">Weidejournal für das Jahr: </t>
    </r>
    <r>
      <rPr>
        <b/>
        <u/>
        <sz val="12"/>
        <rFont val="Verdana"/>
        <family val="2"/>
      </rPr>
      <t xml:space="preserve">                         </t>
    </r>
    <r>
      <rPr>
        <sz val="9"/>
        <rFont val="Verdana"/>
        <family val="2"/>
      </rPr>
      <t>.</t>
    </r>
    <r>
      <rPr>
        <b/>
        <sz val="12"/>
        <rFont val="Verdana"/>
        <family val="2"/>
      </rPr>
      <t xml:space="preserve"> </t>
    </r>
  </si>
  <si>
    <t>Notwendiges Weideausmaß für 2020</t>
  </si>
  <si>
    <t>1 RGVE je ha weidefähiger Fläche:</t>
  </si>
  <si>
    <t>50% des Viehbestandes (per Stichtag 1. April):</t>
  </si>
  <si>
    <t xml:space="preserve">Feldstücknummer laut Mehrfachantrag (MFA): Grünlandflächen &gt;0,2 ha                                                                           </t>
  </si>
  <si>
    <t xml:space="preserve">                    Der Weideplan muss die geplante Umsetzung der Weidehaltung gemäß den Vorgaben ab 2021 darstellen (und ab 30. Juni 2020 am Betrieb aufliegen). 
                    Aktuell müssen allerdings die Details für 2021 noch abgewartet werden.</t>
  </si>
  <si>
    <t xml:space="preserve">Naturschutzflächen, auf denen die Beweidung durch Vertragsnaturschutz oder durch behördliche Auflagen verboten oder stark eingeschränkt ist. </t>
  </si>
  <si>
    <t xml:space="preserve">Wasserschutzgebiete mit behördlichem Weideverbot </t>
  </si>
  <si>
    <t>Angabe in Anzahl Tiere</t>
  </si>
  <si>
    <t>Hinderungen, Unterbrechungen, besondere Vorkommnisse</t>
  </si>
  <si>
    <t>50 % von RGVE</t>
  </si>
  <si>
    <r>
      <t>Kälber und über 1 Jahr alte Stiere  werden in dieser Berechnung  nicht berücksichtigt, können aber für die Erfüllung der Weidevorgabe herangezogen werden.</t>
    </r>
    <r>
      <rPr>
        <sz val="13"/>
        <color rgb="FFFF0000"/>
        <rFont val="Calibri"/>
        <family val="2"/>
      </rPr>
      <t xml:space="preserve"> </t>
    </r>
  </si>
  <si>
    <t>Flächen steiler als 25 % (gilt nur bei Rinder- bzw. Pferdehaltung)</t>
  </si>
  <si>
    <t/>
  </si>
  <si>
    <t>Ja. Wird die geforderte Mindestanzahl an GVE gealpt, gilt die Weidevorgabe als erfüllt. Das Gleiche gilt auch für Rinder auf Gemeinschaftsweiden. Die Regelung zur Weidevorgabe regelt ja nur, wie viele GVE auf die Weide kommen müssen – nicht aber, welche Flächen dazu herangezogen werden.</t>
  </si>
  <si>
    <t>älter als 2 Jahre</t>
  </si>
  <si>
    <t>Ochsen</t>
  </si>
  <si>
    <t>Kalbinnen/Ochsen</t>
  </si>
  <si>
    <t>Kalbinnen/Ochsen 1 bis 2</t>
  </si>
  <si>
    <t>Kalbinnen/Ochsen älter als 2</t>
  </si>
  <si>
    <t>Widerristhöhe über 1,48 m; Endgewicht über 500 kg</t>
  </si>
  <si>
    <r>
      <rPr>
        <b/>
        <sz val="10"/>
        <rFont val="Arial"/>
        <family val="2"/>
      </rPr>
      <t>Kälber</t>
    </r>
    <r>
      <rPr>
        <sz val="10"/>
        <rFont val="Arial"/>
        <family val="2"/>
      </rPr>
      <t xml:space="preserve"> bis 1/2 Jahr</t>
    </r>
  </si>
  <si>
    <r>
      <t xml:space="preserve">Lämmer
</t>
    </r>
    <r>
      <rPr>
        <sz val="10"/>
        <rFont val="Arial"/>
        <family val="2"/>
      </rPr>
      <t>bis 1/2 Jahr</t>
    </r>
  </si>
  <si>
    <r>
      <t xml:space="preserve"> Schafe
</t>
    </r>
    <r>
      <rPr>
        <sz val="10"/>
        <rFont val="Arial"/>
        <family val="2"/>
      </rPr>
      <t>ab 1 Jahr</t>
    </r>
  </si>
  <si>
    <r>
      <t xml:space="preserve">Kitze
</t>
    </r>
    <r>
      <rPr>
        <sz val="10"/>
        <rFont val="Arial"/>
        <family val="2"/>
      </rPr>
      <t>bis 1/2 Jahr</t>
    </r>
  </si>
  <si>
    <r>
      <t xml:space="preserve">
Ziegen
</t>
    </r>
    <r>
      <rPr>
        <sz val="10"/>
        <rFont val="Arial"/>
        <family val="2"/>
      </rPr>
      <t>1/2 bis</t>
    </r>
    <r>
      <rPr>
        <sz val="10"/>
        <rFont val="Verdana"/>
        <family val="2"/>
      </rPr>
      <t xml:space="preserve"> 1 Jahr</t>
    </r>
  </si>
  <si>
    <r>
      <t xml:space="preserve">Jungrinder
</t>
    </r>
    <r>
      <rPr>
        <sz val="10"/>
        <rFont val="Arial"/>
        <family val="2"/>
      </rPr>
      <t xml:space="preserve">1/2 bis &lt;2 J </t>
    </r>
  </si>
  <si>
    <r>
      <t xml:space="preserve">Rinder
</t>
    </r>
    <r>
      <rPr>
        <sz val="10"/>
        <rFont val="Verdana"/>
        <family val="2"/>
      </rPr>
      <t>ab 2 Jahr</t>
    </r>
  </si>
  <si>
    <r>
      <t xml:space="preserve">Schafe
</t>
    </r>
    <r>
      <rPr>
        <sz val="10"/>
        <rFont val="Arial"/>
        <family val="2"/>
      </rPr>
      <t>1/2 bis</t>
    </r>
    <r>
      <rPr>
        <sz val="10"/>
        <rFont val="Verdana"/>
        <family val="2"/>
      </rPr>
      <t xml:space="preserve"> 1 Jahr</t>
    </r>
  </si>
  <si>
    <r>
      <t xml:space="preserve">Ziegen
</t>
    </r>
    <r>
      <rPr>
        <sz val="10"/>
        <rFont val="Verdana"/>
        <family val="2"/>
      </rPr>
      <t>ab 1 Jahr</t>
    </r>
  </si>
  <si>
    <t>Kälber bis ½ Jahr</t>
  </si>
  <si>
    <t>Pferde WRH &lt;1,48m und &lt;300 kg</t>
  </si>
  <si>
    <t>Pferde WRH &gt;1,48m und/oder &gt;300 kg</t>
  </si>
  <si>
    <r>
      <t xml:space="preserve">Weideort
</t>
    </r>
    <r>
      <rPr>
        <sz val="11"/>
        <rFont val="Arial"/>
        <family val="2"/>
      </rPr>
      <t>(Heimbetrieb bzw. Alm, Fremdweide)</t>
    </r>
  </si>
  <si>
    <t>Pferde WRH bis 1,48 m; bis 300 kg</t>
  </si>
  <si>
    <t>Pferde WRH bis 1,48 m; über 300 kg</t>
  </si>
  <si>
    <t>Pferde WRH über 1,48 m; über 500 kg</t>
  </si>
  <si>
    <t>RGVE je Tierkategorie</t>
  </si>
  <si>
    <r>
      <rPr>
        <b/>
        <vertAlign val="superscript"/>
        <sz val="8"/>
        <rFont val="Verdana"/>
        <family val="2"/>
      </rPr>
      <t>1</t>
    </r>
    <r>
      <rPr>
        <b/>
        <sz val="8"/>
        <rFont val="Verdana"/>
        <family val="2"/>
      </rPr>
      <t xml:space="preserve"> ausgenommen Pferde</t>
    </r>
  </si>
  <si>
    <r>
      <rPr>
        <b/>
        <vertAlign val="superscript"/>
        <sz val="8"/>
        <rFont val="Verdana"/>
        <family val="2"/>
      </rPr>
      <t>2</t>
    </r>
    <r>
      <rPr>
        <b/>
        <sz val="8"/>
        <rFont val="Verdana"/>
        <family val="2"/>
      </rPr>
      <t xml:space="preserve"> Summe entspricht der durchschnittlich im Jahresverlauf geweideten RGVE-Anzahl</t>
    </r>
  </si>
  <si>
    <r>
      <t>Summe der geweideten RGVE</t>
    </r>
    <r>
      <rPr>
        <b/>
        <vertAlign val="superscript"/>
        <sz val="10"/>
        <rFont val="Arial"/>
        <family val="2"/>
      </rPr>
      <t xml:space="preserve">1 </t>
    </r>
    <r>
      <rPr>
        <b/>
        <sz val="10"/>
        <rFont val="Arial"/>
        <family val="2"/>
      </rPr>
      <t xml:space="preserve">während der angegebenen Weidezeiträume         </t>
    </r>
  </si>
  <si>
    <r>
      <t>Gesamt RGVE</t>
    </r>
    <r>
      <rPr>
        <b/>
        <vertAlign val="superscript"/>
        <sz val="11"/>
        <rFont val="Arial"/>
        <family val="2"/>
      </rPr>
      <t>2</t>
    </r>
  </si>
  <si>
    <t>Sind Pferde bei der Berechnung bzw. bei der Erfüllung der Weideverpflichtung zu berücksichtigen?</t>
  </si>
  <si>
    <t>Ja, aber nur wenn diese Bio-zertifiziert sind.
Laut Runderlass zur Weide 2020 können Flächen, welche von nicht-zertifizierten Tieren (z.B. Pferde) beansprucht werden, bei der Ermittlung der weidefähigen Fläche nicht agezogen werden. 
Demnach werden auch bei der Erfassung des Tierbestandes, welcher 2020 für die Berechnung der Mindestweidevorgabe von Bedeutung ist, nur bio-zertifizierte Pferde berücksichtigt. Im Umkehrschluss können nicht-zertifizierte Pferde allerdings auch nicht zur Erfüllung der Weidevorgaben beitragen.</t>
  </si>
  <si>
    <t>* Es sind hier ausschließlich bio-zertifizierte Pferde anzugeben</t>
  </si>
  <si>
    <t>Tierkategorien/Pferde*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</si>
</sst>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0\ &quot;ha&quot;"/>
    <numFmt numFmtId="166" formatCode="#,##0.0\ &quot;ha&quot;"/>
    <numFmt numFmtId="167" formatCode="0.00\ &quot;ha&quot;"/>
    <numFmt numFmtId="168" formatCode="&quot;Nr.&quot;\ 0"/>
    <numFmt numFmtId="169" formatCode="0.000"/>
  </numFmts>
  <fonts count="76">
    <font>
      <sz val="10"/>
      <name val="Verdana"/>
    </font>
    <font>
      <b/>
      <sz val="10"/>
      <name val="Verdana"/>
      <family val="2"/>
    </font>
    <font>
      <sz val="10"/>
      <name val="Verdana"/>
      <family val="2"/>
    </font>
    <font>
      <b/>
      <sz val="10"/>
      <name val="Verdana"/>
      <family val="2"/>
    </font>
    <font>
      <b/>
      <sz val="10"/>
      <name val="Verdana"/>
      <family val="2"/>
    </font>
    <font>
      <sz val="10"/>
      <name val="Verdana"/>
      <family val="2"/>
    </font>
    <font>
      <sz val="8"/>
      <name val="Verdana"/>
      <family val="2"/>
    </font>
    <font>
      <b/>
      <sz val="14"/>
      <name val="Verdana"/>
      <family val="2"/>
    </font>
    <font>
      <b/>
      <sz val="12"/>
      <name val="Verdana"/>
      <family val="2"/>
    </font>
    <font>
      <sz val="11"/>
      <name val="Verdana"/>
      <family val="2"/>
    </font>
    <font>
      <sz val="11"/>
      <color indexed="8"/>
      <name val="Calibri"/>
      <family val="2"/>
    </font>
    <font>
      <sz val="11"/>
      <color indexed="9"/>
      <name val="Calibri"/>
      <family val="2"/>
    </font>
    <font>
      <sz val="10"/>
      <name val="Verdana"/>
      <family val="2"/>
    </font>
    <font>
      <b/>
      <sz val="16"/>
      <name val="Verdana"/>
      <family val="2"/>
    </font>
    <font>
      <b/>
      <sz val="10"/>
      <name val="Verdana"/>
      <family val="2"/>
    </font>
    <font>
      <sz val="11"/>
      <name val="Arial"/>
      <family val="2"/>
    </font>
    <font>
      <b/>
      <sz val="11"/>
      <color indexed="11"/>
      <name val="Arial"/>
      <family val="2"/>
    </font>
    <font>
      <b/>
      <sz val="10"/>
      <color indexed="11"/>
      <name val="Verdana"/>
      <family val="2"/>
    </font>
    <font>
      <b/>
      <sz val="10"/>
      <name val="Verdana"/>
      <family val="2"/>
    </font>
    <font>
      <b/>
      <sz val="12"/>
      <name val="Verdana"/>
      <family val="2"/>
    </font>
    <font>
      <b/>
      <sz val="12"/>
      <name val="Arial"/>
      <family val="2"/>
    </font>
    <font>
      <sz val="10"/>
      <name val="Verdana"/>
      <family val="2"/>
    </font>
    <font>
      <b/>
      <sz val="10"/>
      <name val="Verdana"/>
      <family val="2"/>
    </font>
    <font>
      <sz val="11"/>
      <name val="Verdana"/>
      <family val="2"/>
    </font>
    <font>
      <b/>
      <sz val="12"/>
      <name val="Verdana"/>
      <family val="2"/>
    </font>
    <font>
      <sz val="12"/>
      <name val="Verdana"/>
      <family val="2"/>
    </font>
    <font>
      <b/>
      <sz val="11"/>
      <name val="Verdana"/>
      <family val="2"/>
    </font>
    <font>
      <sz val="12"/>
      <name val="Arial"/>
      <family val="2"/>
    </font>
    <font>
      <b/>
      <sz val="14"/>
      <name val="Arial"/>
      <family val="2"/>
    </font>
    <font>
      <b/>
      <sz val="13"/>
      <name val="Arial"/>
      <family val="2"/>
    </font>
    <font>
      <b/>
      <sz val="14"/>
      <name val="Verdana"/>
      <family val="2"/>
    </font>
    <font>
      <sz val="14"/>
      <color indexed="8"/>
      <name val="Verdana"/>
      <family val="2"/>
    </font>
    <font>
      <sz val="14"/>
      <name val="Verdana"/>
      <family val="2"/>
    </font>
    <font>
      <i/>
      <sz val="12"/>
      <name val="Verdana"/>
      <family val="2"/>
    </font>
    <font>
      <i/>
      <sz val="11"/>
      <name val="Verdana"/>
      <family val="2"/>
    </font>
    <font>
      <b/>
      <sz val="14"/>
      <color indexed="60"/>
      <name val="Verdana"/>
      <family val="2"/>
    </font>
    <font>
      <b/>
      <sz val="13"/>
      <color indexed="60"/>
      <name val="Verdana"/>
      <family val="2"/>
    </font>
    <font>
      <b/>
      <sz val="16"/>
      <name val="Verdana"/>
      <family val="2"/>
    </font>
    <font>
      <sz val="16"/>
      <name val="Verdana"/>
      <family val="2"/>
    </font>
    <font>
      <sz val="11"/>
      <color indexed="8"/>
      <name val="Arial"/>
      <family val="2"/>
    </font>
    <font>
      <sz val="12"/>
      <color indexed="62"/>
      <name val="Calibri"/>
      <family val="2"/>
    </font>
    <font>
      <b/>
      <sz val="18"/>
      <color indexed="17"/>
      <name val="Verdana"/>
      <family val="2"/>
    </font>
    <font>
      <sz val="12"/>
      <color indexed="8"/>
      <name val="Verdana"/>
      <family val="2"/>
    </font>
    <font>
      <b/>
      <sz val="12"/>
      <color indexed="8"/>
      <name val="Verdana"/>
      <family val="2"/>
    </font>
    <font>
      <b/>
      <sz val="12"/>
      <color indexed="11"/>
      <name val="Arial"/>
      <family val="2"/>
    </font>
    <font>
      <b/>
      <sz val="20"/>
      <name val="Verdana"/>
      <family val="2"/>
    </font>
    <font>
      <sz val="18"/>
      <name val="Arial"/>
      <family val="2"/>
    </font>
    <font>
      <sz val="11"/>
      <color indexed="8"/>
      <name val="Verdana"/>
      <family val="2"/>
    </font>
    <font>
      <sz val="10"/>
      <name val="Verdana"/>
      <family val="2"/>
    </font>
    <font>
      <u/>
      <sz val="10"/>
      <color theme="10"/>
      <name val="Verdana"/>
      <family val="2"/>
    </font>
    <font>
      <u/>
      <sz val="12"/>
      <color rgb="FF333399"/>
      <name val="Calibri"/>
      <family val="2"/>
    </font>
    <font>
      <u/>
      <sz val="12"/>
      <color theme="10"/>
      <name val="Verdana"/>
      <family val="2"/>
    </font>
    <font>
      <sz val="12"/>
      <color rgb="FF000000"/>
      <name val="ArialMT"/>
    </font>
    <font>
      <sz val="13"/>
      <color rgb="FF333399"/>
      <name val="Calibri"/>
      <family val="2"/>
    </font>
    <font>
      <u/>
      <sz val="10"/>
      <color theme="11"/>
      <name val="Verdana"/>
      <family val="2"/>
    </font>
    <font>
      <sz val="13"/>
      <color rgb="FFFF0000"/>
      <name val="Calibri"/>
      <family val="2"/>
    </font>
    <font>
      <b/>
      <sz val="14"/>
      <color indexed="8"/>
      <name val="Verdana"/>
      <family val="2"/>
    </font>
    <font>
      <b/>
      <sz val="11"/>
      <color rgb="FF00FF00"/>
      <name val="Arial"/>
      <family val="2"/>
    </font>
    <font>
      <b/>
      <sz val="12"/>
      <color theme="1"/>
      <name val="Verdana"/>
      <family val="2"/>
    </font>
    <font>
      <b/>
      <sz val="13"/>
      <name val="Verdana"/>
      <family val="2"/>
    </font>
    <font>
      <sz val="12"/>
      <color theme="0" tint="-0.34998626667073579"/>
      <name val="Verdana"/>
      <family val="2"/>
    </font>
    <font>
      <b/>
      <sz val="18"/>
      <name val="Verdana"/>
      <family val="2"/>
    </font>
    <font>
      <sz val="14"/>
      <color theme="0" tint="-0.34998626667073579"/>
      <name val="Verdana"/>
      <family val="2"/>
    </font>
    <font>
      <sz val="13"/>
      <name val="Verdana"/>
      <family val="2"/>
    </font>
    <font>
      <sz val="10"/>
      <color rgb="FFFF0000"/>
      <name val="Verdana"/>
      <family val="2"/>
    </font>
    <font>
      <sz val="10"/>
      <name val="Arial"/>
      <family val="2"/>
    </font>
    <font>
      <b/>
      <sz val="11"/>
      <name val="Arial"/>
      <family val="2"/>
    </font>
    <font>
      <b/>
      <sz val="10"/>
      <name val="Arial"/>
      <family val="2"/>
    </font>
    <font>
      <b/>
      <sz val="9"/>
      <name val="Arial"/>
      <family val="2"/>
    </font>
    <font>
      <b/>
      <u/>
      <sz val="12"/>
      <name val="Verdana"/>
      <family val="2"/>
    </font>
    <font>
      <sz val="9"/>
      <name val="Verdana"/>
      <family val="2"/>
    </font>
    <font>
      <b/>
      <sz val="18"/>
      <name val="Arial"/>
      <family val="2"/>
    </font>
    <font>
      <b/>
      <sz val="8"/>
      <name val="Verdana"/>
      <family val="2"/>
    </font>
    <font>
      <b/>
      <vertAlign val="superscript"/>
      <sz val="8"/>
      <name val="Verdana"/>
      <family val="2"/>
    </font>
    <font>
      <b/>
      <vertAlign val="superscript"/>
      <sz val="10"/>
      <name val="Arial"/>
      <family val="2"/>
    </font>
    <font>
      <b/>
      <vertAlign val="superscript"/>
      <sz val="11"/>
      <name val="Arial"/>
      <family val="2"/>
    </font>
  </fonts>
  <fills count="42">
    <fill>
      <patternFill patternType="none"/>
    </fill>
    <fill>
      <patternFill patternType="gray125"/>
    </fill>
    <fill>
      <patternFill patternType="solid">
        <fgColor indexed="9"/>
      </patternFill>
    </fill>
    <fill>
      <patternFill patternType="solid">
        <fgColor indexed="47"/>
      </patternFill>
    </fill>
    <fill>
      <patternFill patternType="solid">
        <fgColor indexed="31"/>
      </patternFill>
    </fill>
    <fill>
      <patternFill patternType="solid">
        <fgColor indexed="41"/>
      </patternFill>
    </fill>
    <fill>
      <patternFill patternType="solid">
        <fgColor indexed="44"/>
      </patternFill>
    </fill>
    <fill>
      <patternFill patternType="solid">
        <fgColor indexed="22"/>
      </patternFill>
    </fill>
    <fill>
      <patternFill patternType="solid">
        <fgColor indexed="29"/>
      </patternFill>
    </fill>
    <fill>
      <patternFill patternType="solid">
        <fgColor indexed="49"/>
      </patternFill>
    </fill>
    <fill>
      <patternFill patternType="solid">
        <fgColor indexed="43"/>
        <bgColor indexed="64"/>
      </patternFill>
    </fill>
    <fill>
      <patternFill patternType="solid">
        <fgColor indexed="22"/>
        <bgColor indexed="64"/>
      </patternFill>
    </fill>
    <fill>
      <patternFill patternType="solid">
        <fgColor indexed="22"/>
        <bgColor indexed="22"/>
      </patternFill>
    </fill>
    <fill>
      <patternFill patternType="solid">
        <fgColor indexed="31"/>
        <bgColor indexed="22"/>
      </patternFill>
    </fill>
    <fill>
      <patternFill patternType="solid">
        <fgColor indexed="50"/>
        <bgColor indexed="64"/>
      </patternFill>
    </fill>
    <fill>
      <patternFill patternType="solid">
        <fgColor indexed="47"/>
        <bgColor indexed="64"/>
      </patternFill>
    </fill>
    <fill>
      <patternFill patternType="solid">
        <fgColor indexed="31"/>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8EBD51"/>
        <bgColor indexed="22"/>
      </patternFill>
    </fill>
    <fill>
      <patternFill patternType="solid">
        <fgColor rgb="FFD7E855"/>
        <bgColor indexed="22"/>
      </patternFill>
    </fill>
    <fill>
      <patternFill patternType="solid">
        <fgColor rgb="FFFFFF99"/>
        <bgColor indexed="64"/>
      </patternFill>
    </fill>
    <fill>
      <patternFill patternType="solid">
        <fgColor theme="5" tint="0.79998168889431442"/>
        <bgColor indexed="64"/>
      </patternFill>
    </fill>
    <fill>
      <patternFill patternType="solid">
        <fgColor rgb="FF8EBD51"/>
        <bgColor indexed="64"/>
      </patternFill>
    </fill>
    <fill>
      <patternFill patternType="solid">
        <fgColor theme="0" tint="-0.249977111117893"/>
        <bgColor rgb="FF000000"/>
      </patternFill>
    </fill>
    <fill>
      <patternFill patternType="solid">
        <fgColor rgb="FF92D050"/>
        <bgColor indexed="64"/>
      </patternFill>
    </fill>
    <fill>
      <patternFill patternType="solid">
        <fgColor rgb="FF92D050"/>
        <bgColor indexed="22"/>
      </patternFill>
    </fill>
    <fill>
      <patternFill patternType="solid">
        <fgColor theme="0" tint="-0.34998626667073579"/>
        <bgColor indexed="64"/>
      </patternFill>
    </fill>
    <fill>
      <patternFill patternType="solid">
        <fgColor theme="0" tint="-0.34998626667073579"/>
        <bgColor indexed="22"/>
      </patternFill>
    </fill>
    <fill>
      <patternFill patternType="solid">
        <fgColor theme="0" tint="-4.9989318521683403E-2"/>
        <bgColor indexed="64"/>
      </patternFill>
    </fill>
    <fill>
      <patternFill patternType="solid">
        <fgColor rgb="FF99CC00"/>
        <bgColor rgb="FF000000"/>
      </patternFill>
    </fill>
    <fill>
      <patternFill patternType="solid">
        <fgColor rgb="FFC0C0C0"/>
        <bgColor rgb="FF000000"/>
      </patternFill>
    </fill>
    <fill>
      <patternFill patternType="solid">
        <fgColor rgb="FFBFBFBF"/>
        <bgColor rgb="FF000000"/>
      </patternFill>
    </fill>
    <fill>
      <patternFill patternType="solid">
        <fgColor theme="6" tint="-0.249977111117893"/>
        <bgColor indexed="64"/>
      </patternFill>
    </fill>
    <fill>
      <patternFill patternType="solid">
        <fgColor indexed="9"/>
        <bgColor indexed="28"/>
      </patternFill>
    </fill>
    <fill>
      <patternFill patternType="solid">
        <fgColor indexed="22"/>
        <bgColor indexed="61"/>
      </patternFill>
    </fill>
    <fill>
      <patternFill patternType="solid">
        <fgColor indexed="26"/>
        <bgColor indexed="16"/>
      </patternFill>
    </fill>
    <fill>
      <patternFill patternType="solid">
        <fgColor indexed="41"/>
        <bgColor indexed="41"/>
      </patternFill>
    </fill>
    <fill>
      <patternFill patternType="solid">
        <fgColor theme="6" tint="0.79998168889431442"/>
        <bgColor indexed="64"/>
      </patternFill>
    </fill>
    <fill>
      <patternFill patternType="solid">
        <fgColor theme="9" tint="0.79998168889431442"/>
        <bgColor indexed="64"/>
      </patternFill>
    </fill>
  </fills>
  <borders count="84">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bottom/>
      <diagonal/>
    </border>
    <border>
      <left style="thin">
        <color auto="1"/>
      </left>
      <right style="medium">
        <color auto="1"/>
      </right>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thin">
        <color auto="1"/>
      </top>
      <bottom/>
      <diagonal/>
    </border>
    <border>
      <left/>
      <right/>
      <top/>
      <bottom style="thin">
        <color auto="1"/>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right style="medium">
        <color auto="1"/>
      </right>
      <top/>
      <bottom/>
      <diagonal/>
    </border>
    <border>
      <left style="medium">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medium">
        <color auto="1"/>
      </right>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auto="1"/>
      </left>
      <right/>
      <top style="thin">
        <color auto="1"/>
      </top>
      <bottom style="dashDotDot">
        <color auto="1"/>
      </bottom>
      <diagonal/>
    </border>
    <border>
      <left/>
      <right style="thin">
        <color indexed="64"/>
      </right>
      <top style="thin">
        <color auto="1"/>
      </top>
      <bottom style="dashDotDot">
        <color auto="1"/>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medium">
        <color indexed="64"/>
      </top>
      <bottom style="medium">
        <color indexed="64"/>
      </bottom>
      <diagonal/>
    </border>
    <border>
      <left style="thin">
        <color indexed="64"/>
      </left>
      <right style="thin">
        <color indexed="8"/>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style="thin">
        <color indexed="8"/>
      </right>
      <top/>
      <bottom style="thin">
        <color indexed="64"/>
      </bottom>
      <diagonal/>
    </border>
    <border>
      <left/>
      <right style="thin">
        <color indexed="8"/>
      </right>
      <top/>
      <bottom style="thin">
        <color indexed="64"/>
      </bottom>
      <diagonal/>
    </border>
    <border>
      <left/>
      <right style="thin">
        <color indexed="8"/>
      </right>
      <top style="thin">
        <color indexed="8"/>
      </top>
      <bottom style="thin">
        <color indexed="64"/>
      </bottom>
      <diagonal/>
    </border>
    <border>
      <left/>
      <right style="thin">
        <color indexed="64"/>
      </right>
      <top style="thin">
        <color indexed="8"/>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8"/>
      </bottom>
      <diagonal/>
    </border>
    <border>
      <left/>
      <right/>
      <top style="thin">
        <color indexed="8"/>
      </top>
      <bottom style="thin">
        <color indexed="64"/>
      </bottom>
      <diagonal/>
    </border>
    <border>
      <left/>
      <right/>
      <top style="thin">
        <color indexed="8"/>
      </top>
      <bottom/>
      <diagonal/>
    </border>
    <border>
      <left/>
      <right/>
      <top/>
      <bottom style="thin">
        <color indexed="64"/>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right/>
      <top style="medium">
        <color indexed="64"/>
      </top>
      <bottom style="medium">
        <color indexed="64"/>
      </bottom>
      <diagonal/>
    </border>
    <border>
      <left/>
      <right style="thin">
        <color indexed="8"/>
      </right>
      <top/>
      <bottom style="thin">
        <color indexed="8"/>
      </bottom>
      <diagonal/>
    </border>
    <border>
      <left/>
      <right/>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style="thin">
        <color indexed="64"/>
      </left>
      <right style="thin">
        <color indexed="64"/>
      </right>
      <top/>
      <bottom style="thin">
        <color indexed="64"/>
      </bottom>
      <diagonal/>
    </border>
  </borders>
  <cellStyleXfs count="24">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3" borderId="0" applyNumberFormat="0" applyBorder="0" applyAlignment="0" applyProtection="0"/>
    <xf numFmtId="0" fontId="10" fillId="7"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1" fillId="9" borderId="0" applyNumberFormat="0" applyBorder="0" applyAlignment="0" applyProtection="0"/>
    <xf numFmtId="0" fontId="11" fillId="8" borderId="0" applyNumberFormat="0" applyBorder="0" applyAlignment="0" applyProtection="0"/>
    <xf numFmtId="0" fontId="11" fillId="4"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3" borderId="0" applyNumberFormat="0" applyBorder="0" applyAlignment="0" applyProtection="0"/>
    <xf numFmtId="0" fontId="49"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65" fillId="0" borderId="0"/>
  </cellStyleXfs>
  <cellXfs count="759">
    <xf numFmtId="0" fontId="0" fillId="0" borderId="0" xfId="0"/>
    <xf numFmtId="0" fontId="7" fillId="0" borderId="0" xfId="0" applyFont="1" applyAlignment="1">
      <alignment horizontal="center" vertical="center"/>
    </xf>
    <xf numFmtId="0" fontId="0" fillId="0" borderId="0" xfId="0" applyBorder="1"/>
    <xf numFmtId="0" fontId="0" fillId="0" borderId="0" xfId="0" applyFill="1" applyBorder="1"/>
    <xf numFmtId="0" fontId="0" fillId="0" borderId="0" xfId="0" applyAlignment="1">
      <alignment wrapText="1"/>
    </xf>
    <xf numFmtId="0" fontId="0" fillId="0" borderId="0" xfId="0" applyFill="1" applyBorder="1" applyAlignment="1"/>
    <xf numFmtId="0" fontId="0" fillId="0" borderId="0" xfId="0" applyAlignment="1"/>
    <xf numFmtId="0" fontId="0" fillId="0" borderId="0" xfId="0" applyFill="1" applyBorder="1" applyAlignment="1">
      <alignment horizontal="right"/>
    </xf>
    <xf numFmtId="0" fontId="9" fillId="0" borderId="0" xfId="0" applyFont="1" applyFill="1" applyBorder="1" applyAlignment="1">
      <alignment horizontal="center" vertical="center"/>
    </xf>
    <xf numFmtId="0" fontId="0" fillId="0" borderId="0" xfId="0" applyBorder="1" applyAlignment="1"/>
    <xf numFmtId="0" fontId="0" fillId="0" borderId="0" xfId="0" applyFill="1" applyBorder="1" applyAlignment="1">
      <alignment horizontal="center" vertical="top" wrapText="1"/>
    </xf>
    <xf numFmtId="0" fontId="4" fillId="0" borderId="0" xfId="0" applyFont="1" applyBorder="1" applyAlignment="1"/>
    <xf numFmtId="0" fontId="0" fillId="0" borderId="0" xfId="0" applyAlignment="1">
      <alignment vertical="center" wrapText="1"/>
    </xf>
    <xf numFmtId="0" fontId="18" fillId="0" borderId="0" xfId="0" applyFont="1" applyBorder="1" applyAlignment="1">
      <alignment wrapText="1"/>
    </xf>
    <xf numFmtId="0" fontId="4" fillId="0" borderId="0" xfId="0" applyFont="1" applyBorder="1" applyAlignment="1">
      <alignment vertical="top" wrapText="1"/>
    </xf>
    <xf numFmtId="0" fontId="0" fillId="0" borderId="0" xfId="0" applyBorder="1" applyAlignment="1">
      <alignment wrapText="1"/>
    </xf>
    <xf numFmtId="165" fontId="0" fillId="0" borderId="0" xfId="0" applyNumberFormat="1" applyBorder="1"/>
    <xf numFmtId="0" fontId="7" fillId="0" borderId="0" xfId="0" applyFont="1"/>
    <xf numFmtId="0" fontId="0" fillId="0" borderId="0" xfId="0" applyBorder="1" applyAlignment="1">
      <alignment horizontal="left" vertical="center" wrapText="1"/>
    </xf>
    <xf numFmtId="0" fontId="40" fillId="0" borderId="0" xfId="0" applyFont="1" applyFill="1" applyBorder="1" applyAlignment="1">
      <alignment vertical="top" wrapText="1"/>
    </xf>
    <xf numFmtId="0" fontId="16" fillId="0" borderId="0" xfId="0" applyFont="1" applyBorder="1" applyAlignment="1">
      <alignment vertical="center" wrapText="1"/>
    </xf>
    <xf numFmtId="0" fontId="12" fillId="0" borderId="0" xfId="0" applyFont="1" applyBorder="1" applyAlignment="1">
      <alignment horizontal="center"/>
    </xf>
    <xf numFmtId="0" fontId="22" fillId="0" borderId="0" xfId="0" applyFont="1" applyFill="1" applyBorder="1" applyAlignment="1">
      <alignment horizontal="center" vertical="center" wrapText="1"/>
    </xf>
    <xf numFmtId="0" fontId="4" fillId="0" borderId="0" xfId="0" applyFont="1" applyFill="1" applyBorder="1" applyAlignment="1">
      <alignment shrinkToFit="1"/>
    </xf>
    <xf numFmtId="0" fontId="29" fillId="0" borderId="0" xfId="0" applyFont="1" applyAlignment="1">
      <alignment vertical="center" wrapText="1"/>
    </xf>
    <xf numFmtId="165" fontId="0" fillId="11" borderId="1" xfId="0" applyNumberFormat="1" applyFill="1" applyBorder="1"/>
    <xf numFmtId="0" fontId="32" fillId="0" borderId="5" xfId="0" applyFont="1" applyFill="1" applyBorder="1" applyAlignment="1">
      <alignment horizontal="left" vertical="top" wrapText="1"/>
    </xf>
    <xf numFmtId="165" fontId="0" fillId="0" borderId="6" xfId="0" applyNumberFormat="1" applyBorder="1"/>
    <xf numFmtId="0" fontId="32" fillId="0" borderId="7" xfId="0" applyFont="1" applyFill="1" applyBorder="1" applyAlignment="1">
      <alignment horizontal="left" vertical="top" wrapText="1"/>
    </xf>
    <xf numFmtId="0" fontId="32" fillId="11" borderId="1" xfId="0" applyFont="1" applyFill="1" applyBorder="1" applyAlignment="1">
      <alignment horizontal="left" vertical="top" wrapText="1"/>
    </xf>
    <xf numFmtId="0" fontId="32" fillId="12" borderId="1" xfId="0" applyFont="1" applyFill="1" applyBorder="1" applyAlignment="1">
      <alignment horizontal="left" vertical="top" wrapText="1"/>
    </xf>
    <xf numFmtId="0" fontId="32" fillId="13" borderId="1" xfId="0" applyFont="1" applyFill="1" applyBorder="1" applyAlignment="1">
      <alignment horizontal="left" vertical="top" wrapText="1"/>
    </xf>
    <xf numFmtId="0" fontId="32" fillId="13" borderId="8" xfId="0" applyFont="1" applyFill="1" applyBorder="1" applyAlignment="1">
      <alignment horizontal="left" vertical="top" wrapText="1"/>
    </xf>
    <xf numFmtId="0" fontId="32" fillId="13" borderId="5" xfId="0" applyFont="1" applyFill="1" applyBorder="1" applyAlignment="1">
      <alignment horizontal="left" vertical="top" wrapText="1"/>
    </xf>
    <xf numFmtId="0" fontId="32" fillId="0" borderId="1" xfId="0" applyFont="1" applyBorder="1" applyAlignment="1">
      <alignment horizontal="left" vertical="center"/>
    </xf>
    <xf numFmtId="0" fontId="19" fillId="0" borderId="0" xfId="0" applyFont="1" applyBorder="1" applyAlignment="1">
      <alignment vertical="top" wrapText="1"/>
    </xf>
    <xf numFmtId="0" fontId="8" fillId="0" borderId="0" xfId="0" applyFont="1" applyBorder="1" applyAlignment="1">
      <alignment vertical="top" wrapText="1"/>
    </xf>
    <xf numFmtId="0" fontId="30" fillId="0" borderId="0" xfId="0" applyFont="1" applyBorder="1" applyAlignment="1">
      <alignment vertical="center"/>
    </xf>
    <xf numFmtId="0" fontId="30" fillId="0" borderId="9" xfId="0" applyFont="1" applyBorder="1" applyAlignment="1">
      <alignment horizontal="center" vertical="center" wrapText="1"/>
    </xf>
    <xf numFmtId="0" fontId="32" fillId="0" borderId="7" xfId="0" applyFont="1" applyBorder="1" applyAlignment="1">
      <alignment horizontal="left" vertical="top" wrapText="1"/>
    </xf>
    <xf numFmtId="0" fontId="30" fillId="11" borderId="1" xfId="0" applyFont="1" applyFill="1" applyBorder="1" applyAlignment="1">
      <alignment vertical="center"/>
    </xf>
    <xf numFmtId="168" fontId="21" fillId="0" borderId="0" xfId="0" applyNumberFormat="1" applyFont="1" applyBorder="1" applyAlignment="1">
      <alignment horizontal="center"/>
    </xf>
    <xf numFmtId="166" fontId="0" fillId="0" borderId="0" xfId="0" applyNumberFormat="1" applyBorder="1"/>
    <xf numFmtId="166" fontId="0" fillId="0" borderId="0" xfId="0" applyNumberFormat="1" applyBorder="1" applyAlignment="1"/>
    <xf numFmtId="166" fontId="0" fillId="0" borderId="10" xfId="0" applyNumberFormat="1" applyBorder="1"/>
    <xf numFmtId="0" fontId="32" fillId="0" borderId="0" xfId="0" applyFont="1" applyBorder="1" applyAlignment="1">
      <alignment horizontal="right" vertical="center" wrapText="1"/>
    </xf>
    <xf numFmtId="0" fontId="32" fillId="0" borderId="0" xfId="0" applyFont="1" applyBorder="1" applyAlignment="1">
      <alignment vertical="center" wrapText="1"/>
    </xf>
    <xf numFmtId="0" fontId="38" fillId="0" borderId="0" xfId="0" applyFont="1" applyBorder="1" applyAlignment="1">
      <alignment horizontal="right" vertical="center"/>
    </xf>
    <xf numFmtId="0" fontId="37" fillId="0" borderId="0" xfId="0" applyFont="1" applyBorder="1" applyAlignment="1">
      <alignment vertical="center"/>
    </xf>
    <xf numFmtId="0" fontId="38" fillId="0" borderId="0" xfId="0" applyFont="1" applyFill="1" applyBorder="1" applyAlignment="1">
      <alignment vertical="center"/>
    </xf>
    <xf numFmtId="0" fontId="21" fillId="0" borderId="8" xfId="0" applyFont="1" applyFill="1" applyBorder="1" applyAlignment="1">
      <alignment horizontal="left" vertical="center" wrapText="1"/>
    </xf>
    <xf numFmtId="0" fontId="21" fillId="0" borderId="8" xfId="0" applyFont="1" applyBorder="1" applyAlignment="1">
      <alignment horizontal="left" vertical="center" wrapText="1"/>
    </xf>
    <xf numFmtId="0" fontId="0" fillId="0" borderId="13" xfId="0" applyBorder="1" applyProtection="1">
      <protection locked="0"/>
    </xf>
    <xf numFmtId="0" fontId="0" fillId="0" borderId="14" xfId="0" applyBorder="1" applyProtection="1">
      <protection locked="0"/>
    </xf>
    <xf numFmtId="0" fontId="25" fillId="0" borderId="11" xfId="0" applyFont="1" applyBorder="1" applyAlignment="1" applyProtection="1">
      <alignment horizontal="center"/>
      <protection locked="0"/>
    </xf>
    <xf numFmtId="0" fontId="25" fillId="0" borderId="1" xfId="0" applyFont="1" applyBorder="1" applyAlignment="1" applyProtection="1">
      <alignment horizontal="center"/>
      <protection locked="0"/>
    </xf>
    <xf numFmtId="0" fontId="25" fillId="0" borderId="0" xfId="0" applyFont="1" applyFill="1" applyBorder="1"/>
    <xf numFmtId="0" fontId="25" fillId="0" borderId="0" xfId="0" applyFont="1" applyFill="1" applyBorder="1" applyAlignment="1">
      <alignment horizontal="right"/>
    </xf>
    <xf numFmtId="0" fontId="45" fillId="0" borderId="0" xfId="0" applyFont="1" applyAlignment="1">
      <alignment vertical="center"/>
    </xf>
    <xf numFmtId="165" fontId="25" fillId="0" borderId="1" xfId="0" applyNumberFormat="1" applyFont="1" applyBorder="1" applyAlignment="1" applyProtection="1">
      <alignment horizontal="center" vertical="center"/>
      <protection locked="0"/>
    </xf>
    <xf numFmtId="168" fontId="42" fillId="0" borderId="1" xfId="0" applyNumberFormat="1" applyFont="1" applyBorder="1" applyAlignment="1" applyProtection="1">
      <alignment horizontal="center" vertical="center"/>
      <protection locked="0"/>
    </xf>
    <xf numFmtId="165" fontId="42" fillId="0" borderId="1" xfId="0" applyNumberFormat="1" applyFont="1" applyBorder="1" applyAlignment="1" applyProtection="1">
      <alignment horizontal="center" vertical="center"/>
      <protection locked="0"/>
    </xf>
    <xf numFmtId="165" fontId="42" fillId="0" borderId="8" xfId="0" applyNumberFormat="1" applyFont="1" applyBorder="1" applyAlignment="1" applyProtection="1">
      <alignment horizontal="center" vertical="center"/>
      <protection locked="0"/>
    </xf>
    <xf numFmtId="165" fontId="42" fillId="0" borderId="7" xfId="0" applyNumberFormat="1" applyFont="1" applyBorder="1" applyAlignment="1">
      <alignment horizontal="center" vertical="center"/>
    </xf>
    <xf numFmtId="165" fontId="42" fillId="0" borderId="5" xfId="0" applyNumberFormat="1" applyFont="1" applyBorder="1" applyAlignment="1" applyProtection="1">
      <alignment horizontal="center" vertical="center"/>
      <protection locked="0"/>
    </xf>
    <xf numFmtId="165" fontId="42" fillId="0" borderId="5" xfId="0" applyNumberFormat="1" applyFont="1" applyBorder="1" applyAlignment="1">
      <alignment horizontal="center" vertical="center"/>
    </xf>
    <xf numFmtId="165" fontId="42" fillId="11" borderId="1" xfId="0" applyNumberFormat="1" applyFont="1" applyFill="1" applyBorder="1" applyAlignment="1">
      <alignment horizontal="center" vertical="center"/>
    </xf>
    <xf numFmtId="166" fontId="42" fillId="0" borderId="1" xfId="0" applyNumberFormat="1" applyFont="1" applyBorder="1" applyAlignment="1" applyProtection="1">
      <alignment horizontal="center" vertical="center"/>
      <protection locked="0"/>
    </xf>
    <xf numFmtId="166" fontId="42" fillId="0" borderId="8" xfId="0" applyNumberFormat="1" applyFont="1" applyBorder="1" applyAlignment="1" applyProtection="1">
      <alignment horizontal="center" vertical="center"/>
      <protection locked="0"/>
    </xf>
    <xf numFmtId="166" fontId="42" fillId="0" borderId="5" xfId="0" applyNumberFormat="1" applyFont="1" applyBorder="1" applyAlignment="1" applyProtection="1">
      <alignment horizontal="center" vertical="center"/>
      <protection locked="0"/>
    </xf>
    <xf numFmtId="167" fontId="42" fillId="10" borderId="22" xfId="0" applyNumberFormat="1" applyFont="1" applyFill="1" applyBorder="1" applyAlignment="1">
      <alignment horizontal="center" vertical="center"/>
    </xf>
    <xf numFmtId="165" fontId="43" fillId="15" borderId="1" xfId="0" applyNumberFormat="1" applyFont="1" applyFill="1" applyBorder="1" applyAlignment="1">
      <alignment horizontal="center" vertical="center"/>
    </xf>
    <xf numFmtId="0" fontId="0" fillId="0" borderId="1" xfId="0" applyBorder="1"/>
    <xf numFmtId="0" fontId="0" fillId="0" borderId="1" xfId="0" applyBorder="1" applyProtection="1">
      <protection locked="0"/>
    </xf>
    <xf numFmtId="2" fontId="42" fillId="0" borderId="1" xfId="0" applyNumberFormat="1" applyFont="1" applyBorder="1" applyAlignment="1" applyProtection="1">
      <alignment horizontal="center" vertical="center"/>
      <protection locked="0"/>
    </xf>
    <xf numFmtId="0" fontId="0" fillId="0" borderId="0" xfId="0" applyFill="1" applyBorder="1" applyAlignment="1">
      <alignment horizontal="left" vertical="center" wrapText="1"/>
    </xf>
    <xf numFmtId="0" fontId="8" fillId="0" borderId="0" xfId="0" applyFont="1" applyFill="1" applyBorder="1" applyAlignment="1">
      <alignment horizontal="left" vertical="center" wrapText="1"/>
    </xf>
    <xf numFmtId="0" fontId="0" fillId="0" borderId="0" xfId="0" applyFill="1"/>
    <xf numFmtId="0" fontId="43" fillId="0" borderId="0" xfId="0" applyFont="1" applyFill="1" applyBorder="1" applyAlignment="1" applyProtection="1">
      <alignment horizontal="center"/>
      <protection hidden="1"/>
    </xf>
    <xf numFmtId="0" fontId="43" fillId="0" borderId="0" xfId="0" applyFont="1" applyFill="1" applyBorder="1" applyProtection="1">
      <protection hidden="1"/>
    </xf>
    <xf numFmtId="0" fontId="28" fillId="0" borderId="10" xfId="0" applyFont="1" applyBorder="1" applyAlignment="1">
      <alignment horizontal="left" vertical="center" wrapText="1"/>
    </xf>
    <xf numFmtId="0" fontId="28" fillId="0" borderId="25" xfId="0" applyFont="1" applyBorder="1" applyAlignment="1">
      <alignment horizontal="left" vertical="center" wrapText="1"/>
    </xf>
    <xf numFmtId="0" fontId="28" fillId="0" borderId="26" xfId="0" applyFont="1" applyBorder="1"/>
    <xf numFmtId="0" fontId="44" fillId="0" borderId="0" xfId="0" applyFont="1" applyBorder="1" applyAlignment="1">
      <alignment horizontal="left" vertical="center" wrapText="1"/>
    </xf>
    <xf numFmtId="0" fontId="0" fillId="0" borderId="0" xfId="0" applyBorder="1" applyProtection="1">
      <protection locked="0"/>
    </xf>
    <xf numFmtId="0" fontId="8" fillId="0" borderId="0" xfId="0" applyFont="1" applyFill="1" applyBorder="1" applyAlignment="1">
      <alignment wrapText="1"/>
    </xf>
    <xf numFmtId="0" fontId="0" fillId="0" borderId="22" xfId="0" applyBorder="1" applyProtection="1">
      <protection locked="0"/>
    </xf>
    <xf numFmtId="0" fontId="0" fillId="0" borderId="22" xfId="0" applyBorder="1"/>
    <xf numFmtId="0" fontId="25" fillId="0" borderId="22" xfId="0" applyFont="1" applyBorder="1" applyAlignment="1" applyProtection="1">
      <alignment horizontal="center"/>
      <protection locked="0"/>
    </xf>
    <xf numFmtId="168" fontId="2" fillId="0" borderId="1" xfId="0" applyNumberFormat="1" applyFont="1" applyFill="1" applyBorder="1" applyAlignment="1" applyProtection="1">
      <alignment horizontal="center" vertical="center"/>
      <protection locked="0"/>
    </xf>
    <xf numFmtId="0" fontId="50" fillId="0" borderId="0" xfId="0" applyFont="1" applyAlignment="1">
      <alignment horizontal="left" vertical="center" readingOrder="1"/>
    </xf>
    <xf numFmtId="0" fontId="0" fillId="0" borderId="0" xfId="0" applyProtection="1">
      <protection locked="0"/>
    </xf>
    <xf numFmtId="165" fontId="0" fillId="0" borderId="0" xfId="0" applyNumberFormat="1" applyBorder="1" applyProtection="1">
      <protection locked="0"/>
    </xf>
    <xf numFmtId="0" fontId="0" fillId="0" borderId="0" xfId="0" applyBorder="1" applyAlignment="1" applyProtection="1">
      <alignment wrapText="1"/>
      <protection locked="0"/>
    </xf>
    <xf numFmtId="0" fontId="8" fillId="0" borderId="0" xfId="0" applyFont="1" applyBorder="1" applyAlignment="1" applyProtection="1">
      <alignment horizontal="left" vertical="top"/>
      <protection locked="0"/>
    </xf>
    <xf numFmtId="0" fontId="19" fillId="0" borderId="0" xfId="0" applyFont="1" applyBorder="1" applyAlignment="1" applyProtection="1">
      <alignment horizontal="left" vertical="top"/>
      <protection locked="0"/>
    </xf>
    <xf numFmtId="0" fontId="15" fillId="0" borderId="0" xfId="0" applyFont="1" applyBorder="1" applyAlignment="1" applyProtection="1">
      <alignment vertical="center"/>
      <protection locked="0"/>
    </xf>
    <xf numFmtId="0" fontId="0" fillId="0" borderId="0" xfId="0" applyBorder="1" applyAlignment="1" applyProtection="1">
      <protection locked="0"/>
    </xf>
    <xf numFmtId="0" fontId="0" fillId="0" borderId="0" xfId="0" applyBorder="1" applyAlignment="1" applyProtection="1">
      <alignment horizontal="center" vertical="center"/>
      <protection locked="0"/>
    </xf>
    <xf numFmtId="0" fontId="18" fillId="0" borderId="0"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0" xfId="0" applyFont="1" applyFill="1" applyBorder="1" applyAlignment="1" applyProtection="1">
      <alignment wrapText="1"/>
      <protection locked="0"/>
    </xf>
    <xf numFmtId="0" fontId="4" fillId="0" borderId="0" xfId="0" applyFont="1" applyBorder="1" applyProtection="1">
      <protection locked="0"/>
    </xf>
    <xf numFmtId="0" fontId="0" fillId="0" borderId="0" xfId="0" applyBorder="1" applyAlignment="1" applyProtection="1">
      <alignment horizontal="left" vertical="center" wrapText="1"/>
      <protection locked="0"/>
    </xf>
    <xf numFmtId="165" fontId="0" fillId="0" borderId="0" xfId="0" applyNumberForma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0" xfId="0" applyFont="1" applyProtection="1">
      <protection locked="0"/>
    </xf>
    <xf numFmtId="0" fontId="13" fillId="0" borderId="0" xfId="0" applyFont="1" applyProtection="1">
      <protection locked="0"/>
    </xf>
    <xf numFmtId="0" fontId="4" fillId="0" borderId="0" xfId="0" applyFont="1" applyFill="1" applyBorder="1" applyProtection="1">
      <protection locked="0"/>
    </xf>
    <xf numFmtId="0" fontId="4"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center" vertical="center" wrapText="1"/>
      <protection locked="0"/>
    </xf>
    <xf numFmtId="0" fontId="0" fillId="0" borderId="0" xfId="0" applyFill="1" applyBorder="1" applyAlignment="1" applyProtection="1">
      <protection locked="0"/>
    </xf>
    <xf numFmtId="0" fontId="12" fillId="0" borderId="0" xfId="0" applyFont="1" applyFill="1" applyBorder="1" applyAlignment="1" applyProtection="1">
      <protection locked="0"/>
    </xf>
    <xf numFmtId="0" fontId="5" fillId="0" borderId="0"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0" fillId="0" borderId="0" xfId="0" applyProtection="1"/>
    <xf numFmtId="165" fontId="25" fillId="20" borderId="1" xfId="0" applyNumberFormat="1" applyFont="1" applyFill="1" applyBorder="1" applyAlignment="1" applyProtection="1">
      <alignment horizontal="center" vertical="center"/>
    </xf>
    <xf numFmtId="168" fontId="0" fillId="0" borderId="1" xfId="0" applyNumberFormat="1" applyFont="1" applyFill="1" applyBorder="1" applyAlignment="1" applyProtection="1">
      <alignment horizontal="center" vertical="center"/>
      <protection locked="0"/>
    </xf>
    <xf numFmtId="0" fontId="45" fillId="0" borderId="0" xfId="0" applyFont="1" applyAlignment="1" applyProtection="1">
      <protection hidden="1"/>
    </xf>
    <xf numFmtId="0" fontId="30" fillId="0" borderId="0" xfId="0" applyFont="1" applyAlignment="1" applyProtection="1">
      <protection hidden="1"/>
    </xf>
    <xf numFmtId="0" fontId="0" fillId="0" borderId="0" xfId="0" applyProtection="1">
      <protection hidden="1"/>
    </xf>
    <xf numFmtId="0" fontId="15" fillId="0" borderId="0" xfId="0" applyFont="1" applyProtection="1">
      <protection hidden="1"/>
    </xf>
    <xf numFmtId="0" fontId="32" fillId="21" borderId="1" xfId="0" applyFont="1" applyFill="1" applyBorder="1" applyAlignment="1" applyProtection="1">
      <alignment horizontal="left" vertical="top" wrapText="1"/>
      <protection hidden="1"/>
    </xf>
    <xf numFmtId="0" fontId="51" fillId="22" borderId="5" xfId="19" applyFont="1" applyFill="1" applyBorder="1" applyAlignment="1" applyProtection="1">
      <alignment horizontal="left" vertical="top" wrapText="1"/>
      <protection hidden="1"/>
    </xf>
    <xf numFmtId="0" fontId="32" fillId="22" borderId="1" xfId="0" applyFont="1" applyFill="1" applyBorder="1" applyAlignment="1" applyProtection="1">
      <alignment horizontal="left" vertical="top" wrapText="1"/>
      <protection hidden="1"/>
    </xf>
    <xf numFmtId="0" fontId="32" fillId="22" borderId="8" xfId="0" applyFont="1" applyFill="1" applyBorder="1" applyAlignment="1" applyProtection="1">
      <alignment horizontal="left" vertical="top" wrapText="1"/>
      <protection hidden="1"/>
    </xf>
    <xf numFmtId="0" fontId="13" fillId="0" borderId="0" xfId="0" applyFont="1" applyAlignment="1" applyProtection="1">
      <alignment vertical="center"/>
      <protection hidden="1"/>
    </xf>
    <xf numFmtId="0" fontId="1" fillId="0" borderId="0" xfId="0" applyFont="1" applyAlignment="1" applyProtection="1">
      <alignment vertical="center"/>
      <protection hidden="1"/>
    </xf>
    <xf numFmtId="0" fontId="0" fillId="0" borderId="0" xfId="0" applyAlignment="1" applyProtection="1">
      <protection hidden="1"/>
    </xf>
    <xf numFmtId="0" fontId="8" fillId="0" borderId="0" xfId="0" applyFont="1" applyBorder="1" applyAlignment="1" applyProtection="1">
      <alignment horizontal="left" vertical="top"/>
      <protection locked="0"/>
    </xf>
    <xf numFmtId="0" fontId="0" fillId="0" borderId="0" xfId="0" applyBorder="1" applyAlignment="1" applyProtection="1">
      <alignment wrapText="1"/>
      <protection locked="0"/>
    </xf>
    <xf numFmtId="0" fontId="2" fillId="0" borderId="0" xfId="0" applyFont="1"/>
    <xf numFmtId="0" fontId="2" fillId="0" borderId="0" xfId="0" applyFont="1" applyProtection="1">
      <protection locked="0"/>
    </xf>
    <xf numFmtId="0" fontId="8" fillId="0" borderId="0" xfId="0" applyFont="1" applyBorder="1" applyAlignment="1" applyProtection="1">
      <alignment vertical="top"/>
      <protection locked="0"/>
    </xf>
    <xf numFmtId="0" fontId="25" fillId="0" borderId="0" xfId="0" applyFont="1" applyFill="1" applyBorder="1" applyAlignment="1">
      <alignment wrapText="1"/>
    </xf>
    <xf numFmtId="0" fontId="8" fillId="0" borderId="0" xfId="0" applyFont="1" applyFill="1" applyBorder="1"/>
    <xf numFmtId="0" fontId="0" fillId="0" borderId="0" xfId="0" applyBorder="1" applyAlignment="1">
      <alignment horizontal="center"/>
    </xf>
    <xf numFmtId="0" fontId="16" fillId="0" borderId="0" xfId="0" applyFont="1" applyFill="1" applyBorder="1" applyAlignment="1">
      <alignment vertical="center" wrapText="1"/>
    </xf>
    <xf numFmtId="0" fontId="25" fillId="0" borderId="0" xfId="0" applyFont="1" applyFill="1" applyBorder="1" applyAlignment="1" applyProtection="1">
      <alignment vertical="top"/>
      <protection locked="0"/>
    </xf>
    <xf numFmtId="0" fontId="25" fillId="0" borderId="0" xfId="0" applyFont="1" applyFill="1" applyBorder="1" applyAlignment="1">
      <alignment vertical="center" wrapText="1"/>
    </xf>
    <xf numFmtId="0" fontId="25" fillId="0" borderId="0" xfId="0" applyFont="1" applyFill="1" applyBorder="1" applyAlignment="1" applyProtection="1">
      <alignment vertical="top" shrinkToFit="1"/>
      <protection locked="0"/>
    </xf>
    <xf numFmtId="0" fontId="25" fillId="0" borderId="0" xfId="0" applyFont="1" applyFill="1" applyBorder="1" applyAlignment="1" applyProtection="1">
      <alignment horizontal="left" vertical="top" shrinkToFit="1"/>
      <protection locked="0"/>
    </xf>
    <xf numFmtId="0" fontId="8" fillId="0" borderId="1" xfId="0" applyFont="1" applyFill="1" applyBorder="1" applyAlignment="1">
      <alignment shrinkToFit="1"/>
    </xf>
    <xf numFmtId="0" fontId="25" fillId="0" borderId="1" xfId="0" applyFont="1" applyFill="1" applyBorder="1" applyAlignment="1" applyProtection="1">
      <alignment vertical="top"/>
      <protection locked="0"/>
    </xf>
    <xf numFmtId="0" fontId="8" fillId="0" borderId="0" xfId="0" applyFont="1" applyFill="1" applyBorder="1" applyAlignment="1">
      <alignment horizontal="center" vertical="center"/>
    </xf>
    <xf numFmtId="0" fontId="8" fillId="14" borderId="2" xfId="0" applyFont="1" applyFill="1" applyBorder="1" applyAlignment="1" applyProtection="1">
      <alignment vertical="center"/>
      <protection hidden="1"/>
    </xf>
    <xf numFmtId="0" fontId="8" fillId="14" borderId="15" xfId="0" applyFont="1" applyFill="1" applyBorder="1" applyAlignment="1" applyProtection="1">
      <alignment horizontal="center" vertical="center"/>
      <protection hidden="1"/>
    </xf>
    <xf numFmtId="0" fontId="8" fillId="14" borderId="15" xfId="0" applyFont="1" applyFill="1" applyBorder="1" applyAlignment="1" applyProtection="1">
      <alignment horizontal="center" vertical="center" wrapText="1"/>
    </xf>
    <xf numFmtId="0" fontId="8" fillId="14" borderId="12" xfId="0" applyFont="1" applyFill="1" applyBorder="1" applyAlignment="1" applyProtection="1">
      <alignment horizontal="center" vertical="center" wrapText="1"/>
    </xf>
    <xf numFmtId="0" fontId="8" fillId="11" borderId="3" xfId="0" applyFont="1" applyFill="1" applyBorder="1" applyProtection="1">
      <protection hidden="1"/>
    </xf>
    <xf numFmtId="0" fontId="25" fillId="11" borderId="1" xfId="0" applyFont="1" applyFill="1" applyBorder="1" applyProtection="1">
      <protection hidden="1"/>
    </xf>
    <xf numFmtId="0" fontId="25" fillId="11" borderId="1" xfId="0" applyFont="1" applyFill="1" applyBorder="1" applyAlignment="1" applyProtection="1">
      <alignment horizontal="center"/>
      <protection hidden="1"/>
    </xf>
    <xf numFmtId="2" fontId="25" fillId="11" borderId="1" xfId="0" applyNumberFormat="1" applyFont="1" applyFill="1" applyBorder="1" applyAlignment="1" applyProtection="1">
      <alignment horizontal="center"/>
      <protection hidden="1"/>
    </xf>
    <xf numFmtId="0" fontId="8" fillId="11" borderId="3" xfId="0" applyFont="1" applyFill="1" applyBorder="1" applyAlignment="1" applyProtection="1">
      <alignment wrapText="1"/>
      <protection hidden="1"/>
    </xf>
    <xf numFmtId="0" fontId="25" fillId="0" borderId="0" xfId="0" applyFont="1" applyFill="1" applyBorder="1" applyProtection="1"/>
    <xf numFmtId="0" fontId="25" fillId="0" borderId="0" xfId="0" applyFont="1" applyFill="1" applyBorder="1" applyAlignment="1" applyProtection="1">
      <alignment horizontal="right"/>
    </xf>
    <xf numFmtId="0" fontId="40" fillId="0" borderId="0" xfId="0" applyFont="1" applyFill="1" applyBorder="1" applyAlignment="1" applyProtection="1">
      <alignment vertical="top" wrapText="1"/>
    </xf>
    <xf numFmtId="0" fontId="42" fillId="0" borderId="0" xfId="0" applyFont="1" applyFill="1" applyBorder="1" applyProtection="1">
      <protection hidden="1"/>
    </xf>
    <xf numFmtId="0" fontId="42" fillId="0" borderId="0" xfId="0" applyFont="1" applyFill="1" applyBorder="1" applyAlignment="1" applyProtection="1">
      <alignment horizontal="center"/>
      <protection hidden="1"/>
    </xf>
    <xf numFmtId="0" fontId="2" fillId="0" borderId="0" xfId="0" applyFont="1" applyFill="1" applyBorder="1" applyAlignment="1" applyProtection="1">
      <alignment horizontal="left" vertical="center" wrapText="1"/>
    </xf>
    <xf numFmtId="0" fontId="42" fillId="0" borderId="0" xfId="0" applyFont="1" applyFill="1" applyBorder="1" applyProtection="1"/>
    <xf numFmtId="0" fontId="42" fillId="0" borderId="0" xfId="0" applyFont="1" applyFill="1" applyBorder="1" applyAlignment="1" applyProtection="1">
      <alignment horizontal="center"/>
    </xf>
    <xf numFmtId="2" fontId="42" fillId="0" borderId="0" xfId="0" applyNumberFormat="1" applyFont="1" applyFill="1" applyBorder="1" applyAlignment="1" applyProtection="1">
      <alignment horizontal="center"/>
      <protection hidden="1"/>
    </xf>
    <xf numFmtId="0" fontId="9" fillId="0" borderId="0" xfId="0" applyFont="1" applyFill="1" applyBorder="1" applyAlignment="1" applyProtection="1">
      <alignment horizontal="center" vertical="center"/>
    </xf>
    <xf numFmtId="0" fontId="43" fillId="0" borderId="0" xfId="0" applyFont="1" applyFill="1" applyBorder="1" applyAlignment="1" applyProtection="1">
      <alignment horizontal="center"/>
    </xf>
    <xf numFmtId="0" fontId="42" fillId="0" borderId="0" xfId="0" applyFont="1" applyFill="1" applyBorder="1" applyAlignment="1" applyProtection="1">
      <alignment vertical="center" wrapText="1"/>
      <protection hidden="1"/>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wrapText="1"/>
      <protection hidden="1"/>
    </xf>
    <xf numFmtId="0" fontId="42" fillId="0" borderId="0" xfId="0" applyFont="1" applyFill="1" applyBorder="1" applyAlignment="1" applyProtection="1">
      <alignment wrapText="1"/>
    </xf>
    <xf numFmtId="0" fontId="43" fillId="0" borderId="0" xfId="0" applyFont="1" applyFill="1" applyBorder="1" applyProtection="1"/>
    <xf numFmtId="0" fontId="8" fillId="0" borderId="0" xfId="0" applyFont="1" applyFill="1" applyBorder="1" applyAlignment="1">
      <alignment horizontal="left" shrinkToFit="1"/>
    </xf>
    <xf numFmtId="0" fontId="7" fillId="0" borderId="0" xfId="0" applyFont="1" applyBorder="1" applyAlignment="1" applyProtection="1">
      <alignment vertical="center"/>
    </xf>
    <xf numFmtId="0" fontId="7" fillId="0" borderId="0" xfId="0" applyFont="1" applyFill="1" applyBorder="1" applyAlignment="1" applyProtection="1">
      <alignment vertical="center" wrapText="1"/>
    </xf>
    <xf numFmtId="0" fontId="16" fillId="0" borderId="23" xfId="0" applyFont="1" applyBorder="1" applyAlignment="1">
      <alignment vertical="center" wrapText="1"/>
    </xf>
    <xf numFmtId="165" fontId="25" fillId="20" borderId="1" xfId="0" applyNumberFormat="1" applyFont="1" applyFill="1" applyBorder="1" applyAlignment="1" applyProtection="1">
      <alignment horizontal="center" vertical="center"/>
      <protection hidden="1"/>
    </xf>
    <xf numFmtId="0" fontId="32" fillId="0" borderId="1" xfId="0" applyFont="1" applyBorder="1" applyAlignment="1" applyProtection="1">
      <alignment horizontal="left" vertical="center"/>
    </xf>
    <xf numFmtId="0" fontId="7" fillId="28" borderId="35" xfId="0" applyFont="1" applyFill="1" applyBorder="1" applyAlignment="1" applyProtection="1">
      <alignment horizontal="center" vertical="center" wrapText="1"/>
      <protection hidden="1"/>
    </xf>
    <xf numFmtId="0" fontId="7" fillId="27" borderId="1" xfId="0" applyFont="1" applyFill="1" applyBorder="1" applyAlignment="1" applyProtection="1">
      <alignment horizontal="center" vertical="center"/>
      <protection hidden="1"/>
    </xf>
    <xf numFmtId="0" fontId="7" fillId="28" borderId="1" xfId="0" applyFont="1" applyFill="1" applyBorder="1" applyAlignment="1" applyProtection="1">
      <alignment horizontal="center" vertical="top" wrapText="1"/>
      <protection hidden="1"/>
    </xf>
    <xf numFmtId="0" fontId="32" fillId="27" borderId="1" xfId="0" applyFont="1" applyFill="1" applyBorder="1" applyAlignment="1" applyProtection="1">
      <alignment horizontal="left" vertical="top" wrapText="1"/>
      <protection hidden="1"/>
    </xf>
    <xf numFmtId="0" fontId="7" fillId="29" borderId="1" xfId="0" applyFont="1" applyFill="1" applyBorder="1" applyAlignment="1" applyProtection="1">
      <alignment horizontal="center" vertical="center"/>
      <protection hidden="1"/>
    </xf>
    <xf numFmtId="0" fontId="7" fillId="30" borderId="1" xfId="0" applyFont="1" applyFill="1" applyBorder="1" applyAlignment="1" applyProtection="1">
      <alignment horizontal="left" vertical="center" wrapText="1"/>
      <protection hidden="1"/>
    </xf>
    <xf numFmtId="0" fontId="32" fillId="20" borderId="1" xfId="0" applyFont="1" applyFill="1" applyBorder="1" applyAlignment="1" applyProtection="1">
      <alignment horizontal="left" vertical="top" wrapText="1"/>
      <protection hidden="1"/>
    </xf>
    <xf numFmtId="0" fontId="31" fillId="0" borderId="30" xfId="0" applyFont="1" applyFill="1" applyBorder="1" applyAlignment="1" applyProtection="1">
      <alignment horizontal="left" vertical="top" wrapText="1"/>
      <protection hidden="1"/>
    </xf>
    <xf numFmtId="0" fontId="0" fillId="29" borderId="1" xfId="0" applyFill="1" applyBorder="1" applyProtection="1">
      <protection hidden="1"/>
    </xf>
    <xf numFmtId="0" fontId="0" fillId="27" borderId="1" xfId="0" applyFill="1" applyBorder="1" applyProtection="1">
      <protection hidden="1"/>
    </xf>
    <xf numFmtId="0" fontId="31" fillId="0" borderId="1" xfId="0" applyFont="1" applyFill="1" applyBorder="1" applyAlignment="1" applyProtection="1">
      <alignment horizontal="left" vertical="top" wrapText="1"/>
      <protection hidden="1"/>
    </xf>
    <xf numFmtId="165" fontId="8" fillId="20" borderId="1" xfId="0" applyNumberFormat="1" applyFont="1" applyFill="1" applyBorder="1" applyAlignment="1" applyProtection="1">
      <alignment horizontal="center" vertical="center"/>
      <protection hidden="1"/>
    </xf>
    <xf numFmtId="0" fontId="7" fillId="20" borderId="1" xfId="0" applyFont="1" applyFill="1" applyBorder="1" applyAlignment="1" applyProtection="1">
      <alignment horizontal="right" vertical="center"/>
    </xf>
    <xf numFmtId="0" fontId="56" fillId="27" borderId="30" xfId="0" applyFont="1" applyFill="1" applyBorder="1" applyAlignment="1" applyProtection="1">
      <alignment horizontal="left" vertical="center" wrapText="1"/>
      <protection hidden="1"/>
    </xf>
    <xf numFmtId="0" fontId="31" fillId="0" borderId="1" xfId="0" applyFont="1" applyFill="1" applyBorder="1" applyAlignment="1" applyProtection="1">
      <alignment horizontal="left" vertical="center" wrapText="1"/>
      <protection hidden="1"/>
    </xf>
    <xf numFmtId="0" fontId="32" fillId="0" borderId="1" xfId="0" applyFont="1" applyFill="1" applyBorder="1" applyAlignment="1" applyProtection="1">
      <alignment horizontal="center" vertical="center" wrapText="1"/>
      <protection hidden="1"/>
    </xf>
    <xf numFmtId="0" fontId="31" fillId="0" borderId="30" xfId="0" applyFont="1" applyFill="1" applyBorder="1" applyAlignment="1" applyProtection="1">
      <alignment horizontal="center" vertical="center" wrapText="1"/>
      <protection hidden="1"/>
    </xf>
    <xf numFmtId="0" fontId="32" fillId="21" borderId="1" xfId="0" applyFont="1" applyFill="1" applyBorder="1" applyAlignment="1" applyProtection="1">
      <alignment horizontal="center" vertical="center" wrapText="1"/>
      <protection hidden="1"/>
    </xf>
    <xf numFmtId="0" fontId="51" fillId="22" borderId="5" xfId="19" applyFont="1" applyFill="1" applyBorder="1" applyAlignment="1" applyProtection="1">
      <alignment horizontal="center" vertical="center" wrapText="1"/>
      <protection hidden="1"/>
    </xf>
    <xf numFmtId="0" fontId="32" fillId="22" borderId="1" xfId="0" applyFont="1" applyFill="1" applyBorder="1" applyAlignment="1" applyProtection="1">
      <alignment horizontal="center" vertical="center" wrapText="1"/>
      <protection hidden="1"/>
    </xf>
    <xf numFmtId="0" fontId="32" fillId="22" borderId="8" xfId="0" applyFont="1" applyFill="1" applyBorder="1" applyAlignment="1" applyProtection="1">
      <alignment horizontal="center" vertical="center" wrapText="1"/>
      <protection hidden="1"/>
    </xf>
    <xf numFmtId="0" fontId="32" fillId="20" borderId="1" xfId="0" applyFont="1" applyFill="1" applyBorder="1" applyAlignment="1" applyProtection="1">
      <alignment horizontal="center" vertical="center" wrapText="1"/>
      <protection hidden="1"/>
    </xf>
    <xf numFmtId="0" fontId="13" fillId="0" borderId="0" xfId="0" applyFont="1" applyAlignment="1" applyProtection="1">
      <alignment horizontal="left" vertical="center"/>
      <protection hidden="1"/>
    </xf>
    <xf numFmtId="0" fontId="8" fillId="0" borderId="0" xfId="0" applyFont="1" applyFill="1" applyBorder="1" applyAlignment="1" applyProtection="1">
      <protection locked="0"/>
    </xf>
    <xf numFmtId="0" fontId="8" fillId="0" borderId="0" xfId="0" applyFont="1" applyFill="1" applyBorder="1" applyAlignment="1">
      <alignment shrinkToFit="1"/>
    </xf>
    <xf numFmtId="0" fontId="32" fillId="20" borderId="1" xfId="0" applyFont="1" applyFill="1" applyBorder="1" applyAlignment="1" applyProtection="1">
      <alignment horizontal="left" vertical="center" wrapText="1"/>
      <protection hidden="1"/>
    </xf>
    <xf numFmtId="0" fontId="0" fillId="0" borderId="11" xfId="0" applyBorder="1"/>
    <xf numFmtId="0" fontId="2" fillId="31" borderId="1" xfId="0" applyFont="1" applyFill="1" applyBorder="1" applyAlignment="1">
      <alignment wrapText="1"/>
    </xf>
    <xf numFmtId="0" fontId="0" fillId="31" borderId="1" xfId="0" applyFill="1" applyBorder="1"/>
    <xf numFmtId="0" fontId="0" fillId="31" borderId="1" xfId="0" applyFill="1" applyBorder="1" applyAlignment="1">
      <alignment wrapText="1"/>
    </xf>
    <xf numFmtId="0" fontId="2" fillId="0" borderId="1" xfId="0" applyFont="1" applyBorder="1"/>
    <xf numFmtId="0" fontId="2" fillId="31" borderId="1" xfId="0" applyFont="1" applyFill="1" applyBorder="1"/>
    <xf numFmtId="0" fontId="8" fillId="0" borderId="0" xfId="0" applyFont="1"/>
    <xf numFmtId="0" fontId="8" fillId="0" borderId="0" xfId="0" applyFont="1" applyBorder="1"/>
    <xf numFmtId="0" fontId="28" fillId="0" borderId="0" xfId="0" applyFont="1" applyBorder="1" applyAlignment="1">
      <alignment horizontal="left" vertical="center" wrapText="1"/>
    </xf>
    <xf numFmtId="0" fontId="28" fillId="0" borderId="0" xfId="0" applyFont="1" applyAlignment="1">
      <alignment horizontal="left" vertical="center" wrapText="1"/>
    </xf>
    <xf numFmtId="0" fontId="2" fillId="0" borderId="0" xfId="0" applyFont="1" applyFill="1" applyBorder="1" applyAlignment="1">
      <alignment vertical="center" wrapText="1"/>
    </xf>
    <xf numFmtId="0" fontId="25" fillId="11" borderId="22" xfId="0" applyFont="1" applyFill="1" applyBorder="1" applyAlignment="1" applyProtection="1">
      <alignment wrapText="1"/>
      <protection hidden="1"/>
    </xf>
    <xf numFmtId="0" fontId="28" fillId="0" borderId="0" xfId="0" applyFont="1" applyAlignment="1">
      <alignment vertical="center" wrapText="1"/>
    </xf>
    <xf numFmtId="2" fontId="25" fillId="0" borderId="0" xfId="0" applyNumberFormat="1" applyFont="1" applyFill="1" applyBorder="1"/>
    <xf numFmtId="0" fontId="0" fillId="0" borderId="0" xfId="0" applyFill="1" applyBorder="1" applyAlignment="1">
      <alignment horizontal="center"/>
    </xf>
    <xf numFmtId="0" fontId="25" fillId="0" borderId="0" xfId="0" applyFont="1" applyFill="1" applyBorder="1" applyAlignment="1" applyProtection="1">
      <alignment horizontal="left" vertical="top"/>
      <protection locked="0"/>
    </xf>
    <xf numFmtId="0" fontId="28" fillId="0" borderId="8" xfId="0" applyFont="1" applyBorder="1" applyAlignment="1">
      <alignment horizontal="left" vertical="center" wrapText="1"/>
    </xf>
    <xf numFmtId="0" fontId="28" fillId="0" borderId="10" xfId="0" applyFont="1" applyBorder="1" applyAlignment="1">
      <alignment vertical="center" wrapText="1"/>
    </xf>
    <xf numFmtId="0" fontId="0" fillId="0" borderId="26" xfId="0" applyBorder="1" applyAlignment="1">
      <alignment vertical="center" wrapText="1"/>
    </xf>
    <xf numFmtId="0" fontId="28" fillId="17" borderId="8" xfId="0" applyFont="1" applyFill="1" applyBorder="1" applyAlignment="1">
      <alignment horizontal="left" vertical="center" wrapText="1"/>
    </xf>
    <xf numFmtId="0" fontId="28" fillId="24" borderId="10" xfId="0" applyFont="1" applyFill="1" applyBorder="1" applyAlignment="1">
      <alignment vertical="center" wrapText="1"/>
    </xf>
    <xf numFmtId="0" fontId="0" fillId="24" borderId="26" xfId="0" applyFill="1" applyBorder="1" applyAlignment="1">
      <alignment vertical="center" wrapText="1"/>
    </xf>
    <xf numFmtId="0" fontId="44" fillId="0" borderId="0" xfId="0" applyFont="1" applyBorder="1" applyAlignment="1">
      <alignment vertical="center" wrapText="1"/>
    </xf>
    <xf numFmtId="0" fontId="28" fillId="23" borderId="0" xfId="0" applyFont="1" applyFill="1" applyBorder="1" applyAlignment="1">
      <alignment vertical="center" wrapText="1"/>
    </xf>
    <xf numFmtId="0" fontId="32" fillId="23" borderId="0" xfId="0" applyFont="1" applyFill="1" applyBorder="1" applyAlignment="1">
      <alignment vertical="center" wrapText="1"/>
    </xf>
    <xf numFmtId="0" fontId="0" fillId="23" borderId="0" xfId="0" applyFill="1" applyBorder="1" applyAlignment="1">
      <alignment vertical="center" wrapText="1"/>
    </xf>
    <xf numFmtId="0" fontId="8" fillId="23" borderId="0" xfId="0" applyFont="1" applyFill="1" applyBorder="1" applyAlignment="1">
      <alignment vertical="center" wrapText="1"/>
    </xf>
    <xf numFmtId="0" fontId="8" fillId="14" borderId="0" xfId="0" applyFont="1" applyFill="1" applyBorder="1" applyAlignment="1">
      <alignment vertical="center"/>
    </xf>
    <xf numFmtId="0" fontId="8" fillId="14" borderId="0" xfId="0" applyFont="1" applyFill="1" applyBorder="1" applyAlignment="1">
      <alignment horizontal="center" vertical="center"/>
    </xf>
    <xf numFmtId="0" fontId="8" fillId="14" borderId="0" xfId="0" applyFont="1" applyFill="1" applyBorder="1" applyAlignment="1">
      <alignment horizontal="center" vertical="center" wrapText="1"/>
    </xf>
    <xf numFmtId="0" fontId="8" fillId="11" borderId="0" xfId="0" applyFont="1" applyFill="1" applyBorder="1"/>
    <xf numFmtId="0" fontId="25" fillId="11" borderId="0" xfId="0" applyFont="1" applyFill="1" applyBorder="1"/>
    <xf numFmtId="0" fontId="25" fillId="11" borderId="0" xfId="0" applyFont="1" applyFill="1" applyBorder="1" applyAlignment="1">
      <alignment horizontal="center"/>
    </xf>
    <xf numFmtId="0" fontId="25" fillId="0" borderId="0" xfId="0" applyFont="1" applyBorder="1" applyAlignment="1" applyProtection="1">
      <alignment horizontal="center"/>
      <protection locked="0"/>
    </xf>
    <xf numFmtId="0" fontId="25" fillId="0" borderId="0" xfId="0" applyFont="1" applyFill="1" applyBorder="1" applyAlignment="1">
      <alignment horizontal="center"/>
    </xf>
    <xf numFmtId="2" fontId="25" fillId="11" borderId="0" xfId="0" applyNumberFormat="1" applyFont="1" applyFill="1" applyBorder="1" applyAlignment="1">
      <alignment horizontal="center"/>
    </xf>
    <xf numFmtId="0" fontId="8" fillId="11" borderId="0" xfId="0" applyFont="1" applyFill="1" applyBorder="1" applyAlignment="1">
      <alignment wrapText="1"/>
    </xf>
    <xf numFmtId="0" fontId="25" fillId="11" borderId="0" xfId="0" applyFont="1" applyFill="1" applyBorder="1" applyAlignment="1">
      <alignment wrapText="1"/>
    </xf>
    <xf numFmtId="0" fontId="25" fillId="0" borderId="0" xfId="0" applyFont="1" applyBorder="1" applyAlignment="1">
      <alignment horizontal="center"/>
    </xf>
    <xf numFmtId="0" fontId="42" fillId="11" borderId="0" xfId="0" applyFont="1" applyFill="1" applyBorder="1" applyAlignment="1" applyProtection="1">
      <alignment vertical="center" wrapText="1"/>
      <protection hidden="1"/>
    </xf>
    <xf numFmtId="0" fontId="42" fillId="11" borderId="0" xfId="0" applyFont="1" applyFill="1" applyBorder="1" applyAlignment="1" applyProtection="1">
      <alignment wrapText="1"/>
      <protection hidden="1"/>
    </xf>
    <xf numFmtId="0" fontId="43" fillId="11" borderId="0" xfId="0" applyFont="1" applyFill="1" applyBorder="1" applyProtection="1">
      <protection hidden="1"/>
    </xf>
    <xf numFmtId="0" fontId="16" fillId="0" borderId="0" xfId="0" applyFont="1" applyBorder="1" applyAlignment="1">
      <alignment horizontal="left" vertical="center" wrapText="1"/>
    </xf>
    <xf numFmtId="0" fontId="20" fillId="0" borderId="0" xfId="0" applyFont="1" applyBorder="1" applyAlignment="1">
      <alignment horizontal="left" vertical="center" wrapText="1"/>
    </xf>
    <xf numFmtId="0" fontId="8" fillId="10" borderId="0" xfId="0" applyFont="1" applyFill="1" applyBorder="1" applyAlignment="1">
      <alignment vertical="center" wrapText="1"/>
    </xf>
    <xf numFmtId="0" fontId="43" fillId="0" borderId="33" xfId="0" applyFont="1" applyFill="1" applyBorder="1" applyAlignment="1" applyProtection="1">
      <alignment wrapText="1"/>
      <protection hidden="1"/>
    </xf>
    <xf numFmtId="0" fontId="0" fillId="0" borderId="1" xfId="0" applyBorder="1" applyAlignment="1"/>
    <xf numFmtId="0" fontId="0" fillId="0" borderId="0" xfId="0" applyBorder="1" applyAlignment="1">
      <alignment horizontal="center"/>
    </xf>
    <xf numFmtId="0" fontId="25" fillId="0" borderId="0" xfId="0" applyFont="1"/>
    <xf numFmtId="0" fontId="25" fillId="0" borderId="0" xfId="0" applyFont="1" applyAlignment="1">
      <alignment horizontal="center"/>
    </xf>
    <xf numFmtId="0" fontId="25" fillId="0" borderId="0" xfId="0" applyFont="1" applyBorder="1"/>
    <xf numFmtId="0" fontId="25" fillId="0" borderId="1" xfId="0" applyFont="1" applyBorder="1"/>
    <xf numFmtId="0" fontId="25" fillId="0" borderId="1" xfId="0" applyFont="1" applyBorder="1" applyAlignment="1"/>
    <xf numFmtId="0" fontId="7" fillId="0" borderId="1" xfId="0" applyFont="1" applyFill="1" applyBorder="1" applyAlignment="1"/>
    <xf numFmtId="0" fontId="25" fillId="0" borderId="0" xfId="0" applyFont="1" applyBorder="1" applyAlignment="1"/>
    <xf numFmtId="0" fontId="0" fillId="0" borderId="0" xfId="0" applyBorder="1" applyAlignment="1">
      <alignment horizontal="center"/>
    </xf>
    <xf numFmtId="0" fontId="61" fillId="20" borderId="0" xfId="0" applyFont="1" applyFill="1" applyBorder="1" applyAlignment="1"/>
    <xf numFmtId="0" fontId="32" fillId="31" borderId="1" xfId="0" applyFont="1" applyFill="1" applyBorder="1"/>
    <xf numFmtId="0" fontId="7" fillId="35" borderId="0" xfId="0" applyFont="1" applyFill="1" applyBorder="1"/>
    <xf numFmtId="0" fontId="32" fillId="17" borderId="0" xfId="0" applyFont="1" applyFill="1"/>
    <xf numFmtId="0" fontId="32" fillId="17" borderId="0" xfId="0" applyFont="1" applyFill="1" applyBorder="1"/>
    <xf numFmtId="0" fontId="32" fillId="31" borderId="1" xfId="0" applyFont="1" applyFill="1" applyBorder="1" applyAlignment="1">
      <alignment vertical="center" wrapText="1"/>
    </xf>
    <xf numFmtId="0" fontId="32" fillId="0" borderId="0" xfId="0" applyFont="1" applyFill="1" applyBorder="1" applyAlignment="1">
      <alignment wrapText="1"/>
    </xf>
    <xf numFmtId="0" fontId="32" fillId="0" borderId="0" xfId="0" applyFont="1" applyBorder="1" applyAlignment="1">
      <alignment wrapText="1"/>
    </xf>
    <xf numFmtId="0" fontId="32" fillId="0" borderId="0" xfId="0" applyFont="1" applyAlignment="1">
      <alignment wrapText="1"/>
    </xf>
    <xf numFmtId="0" fontId="32" fillId="0" borderId="0" xfId="0" applyFont="1"/>
    <xf numFmtId="0" fontId="7" fillId="0" borderId="0" xfId="0" applyFont="1" applyBorder="1"/>
    <xf numFmtId="0" fontId="32" fillId="0" borderId="0" xfId="0" applyFont="1" applyBorder="1"/>
    <xf numFmtId="0" fontId="32" fillId="0" borderId="0" xfId="0" applyFont="1" applyFill="1"/>
    <xf numFmtId="0" fontId="7" fillId="0" borderId="0" xfId="0" applyFont="1" applyBorder="1" applyAlignment="1">
      <alignment vertical="center"/>
    </xf>
    <xf numFmtId="0" fontId="32" fillId="31" borderId="1" xfId="0" applyFont="1" applyFill="1" applyBorder="1" applyAlignment="1"/>
    <xf numFmtId="0" fontId="32" fillId="0" borderId="0" xfId="0" applyFont="1" applyBorder="1" applyAlignment="1"/>
    <xf numFmtId="0" fontId="32" fillId="0" borderId="0" xfId="0" applyFont="1" applyAlignment="1">
      <alignment horizontal="right"/>
    </xf>
    <xf numFmtId="0" fontId="63" fillId="0" borderId="0" xfId="0" applyFont="1"/>
    <xf numFmtId="0" fontId="8" fillId="0" borderId="0" xfId="0" applyFont="1" applyAlignment="1">
      <alignment horizontal="center" vertical="center" wrapText="1"/>
    </xf>
    <xf numFmtId="0" fontId="25" fillId="0" borderId="1" xfId="0" applyFont="1" applyBorder="1" applyAlignment="1">
      <alignment horizontal="center"/>
    </xf>
    <xf numFmtId="0" fontId="7" fillId="32" borderId="2" xfId="0" applyFont="1" applyFill="1" applyBorder="1" applyAlignment="1">
      <alignment horizontal="left" vertical="center"/>
    </xf>
    <xf numFmtId="0" fontId="7" fillId="32" borderId="42" xfId="0" applyFont="1" applyFill="1" applyBorder="1" applyAlignment="1">
      <alignment horizontal="center" vertical="center"/>
    </xf>
    <xf numFmtId="0" fontId="7" fillId="32" borderId="1" xfId="0" applyFont="1" applyFill="1" applyBorder="1" applyAlignment="1">
      <alignment horizontal="center" vertical="center"/>
    </xf>
    <xf numFmtId="0" fontId="7" fillId="32" borderId="1" xfId="0" applyFont="1" applyFill="1" applyBorder="1" applyAlignment="1">
      <alignment horizontal="left" vertical="center" wrapText="1"/>
    </xf>
    <xf numFmtId="0" fontId="7" fillId="33" borderId="30" xfId="0" applyFont="1" applyFill="1" applyBorder="1"/>
    <xf numFmtId="0" fontId="32" fillId="33" borderId="28" xfId="0" applyFont="1" applyFill="1" applyBorder="1"/>
    <xf numFmtId="0" fontId="32" fillId="33" borderId="28" xfId="0" applyFont="1" applyFill="1" applyBorder="1" applyAlignment="1">
      <alignment horizontal="center"/>
    </xf>
    <xf numFmtId="0" fontId="32" fillId="33" borderId="1" xfId="0" applyFont="1" applyFill="1" applyBorder="1" applyAlignment="1">
      <alignment horizontal="center"/>
    </xf>
    <xf numFmtId="2" fontId="32" fillId="0" borderId="1" xfId="0" applyNumberFormat="1" applyFont="1" applyBorder="1" applyAlignment="1">
      <alignment horizontal="center"/>
    </xf>
    <xf numFmtId="164" fontId="32" fillId="33" borderId="28" xfId="0" applyNumberFormat="1" applyFont="1" applyFill="1" applyBorder="1" applyAlignment="1">
      <alignment horizontal="center"/>
    </xf>
    <xf numFmtId="164" fontId="32" fillId="33" borderId="1" xfId="0" applyNumberFormat="1" applyFont="1" applyFill="1" applyBorder="1" applyAlignment="1">
      <alignment horizontal="center"/>
    </xf>
    <xf numFmtId="0" fontId="7" fillId="33" borderId="43" xfId="0" applyFont="1" applyFill="1" applyBorder="1"/>
    <xf numFmtId="0" fontId="32" fillId="33" borderId="27" xfId="0" applyFont="1" applyFill="1" applyBorder="1" applyAlignment="1">
      <alignment wrapText="1"/>
    </xf>
    <xf numFmtId="164" fontId="32" fillId="33" borderId="27" xfId="0" applyNumberFormat="1" applyFont="1" applyFill="1" applyBorder="1" applyAlignment="1">
      <alignment horizontal="center"/>
    </xf>
    <xf numFmtId="0" fontId="32" fillId="34" borderId="3" xfId="0" applyFont="1" applyFill="1" applyBorder="1"/>
    <xf numFmtId="0" fontId="32" fillId="34" borderId="44" xfId="0" applyFont="1" applyFill="1" applyBorder="1"/>
    <xf numFmtId="0" fontId="32" fillId="34" borderId="1" xfId="0" applyFont="1" applyFill="1" applyBorder="1"/>
    <xf numFmtId="2" fontId="32" fillId="0" borderId="1" xfId="0" applyNumberFormat="1" applyFont="1" applyBorder="1"/>
    <xf numFmtId="0" fontId="7" fillId="14" borderId="2" xfId="0" applyFont="1" applyFill="1" applyBorder="1" applyAlignment="1" applyProtection="1">
      <alignment vertical="center"/>
      <protection hidden="1"/>
    </xf>
    <xf numFmtId="0" fontId="7" fillId="14" borderId="15" xfId="0" applyFont="1" applyFill="1" applyBorder="1" applyAlignment="1" applyProtection="1">
      <alignment horizontal="center" vertical="center"/>
      <protection hidden="1"/>
    </xf>
    <xf numFmtId="0" fontId="7" fillId="14" borderId="47" xfId="0" applyFont="1" applyFill="1" applyBorder="1" applyAlignment="1" applyProtection="1">
      <alignment horizontal="center" vertical="center"/>
      <protection hidden="1"/>
    </xf>
    <xf numFmtId="0" fontId="7" fillId="18" borderId="1" xfId="0" applyFont="1" applyFill="1" applyBorder="1" applyAlignment="1"/>
    <xf numFmtId="0" fontId="32" fillId="18" borderId="1" xfId="0" applyFont="1" applyFill="1" applyBorder="1" applyAlignment="1"/>
    <xf numFmtId="0" fontId="32" fillId="11" borderId="1" xfId="0" applyFont="1" applyFill="1" applyBorder="1" applyAlignment="1" applyProtection="1">
      <alignment horizontal="center"/>
      <protection hidden="1"/>
    </xf>
    <xf numFmtId="0" fontId="32" fillId="11" borderId="26" xfId="0" applyFont="1" applyFill="1" applyBorder="1" applyAlignment="1" applyProtection="1">
      <alignment horizontal="center"/>
      <protection hidden="1"/>
    </xf>
    <xf numFmtId="2" fontId="32" fillId="0" borderId="17" xfId="0" applyNumberFormat="1" applyFont="1" applyFill="1" applyBorder="1" applyAlignment="1">
      <alignment horizontal="center"/>
    </xf>
    <xf numFmtId="0" fontId="7" fillId="11" borderId="1" xfId="0" applyFont="1" applyFill="1" applyBorder="1" applyProtection="1">
      <protection hidden="1"/>
    </xf>
    <xf numFmtId="0" fontId="32" fillId="11" borderId="1" xfId="0" applyFont="1" applyFill="1" applyBorder="1" applyProtection="1">
      <protection hidden="1"/>
    </xf>
    <xf numFmtId="2" fontId="32" fillId="11" borderId="1" xfId="0" applyNumberFormat="1" applyFont="1" applyFill="1" applyBorder="1" applyAlignment="1" applyProtection="1">
      <alignment horizontal="center"/>
      <protection hidden="1"/>
    </xf>
    <xf numFmtId="2" fontId="32" fillId="11" borderId="26" xfId="0" applyNumberFormat="1" applyFont="1" applyFill="1" applyBorder="1" applyAlignment="1" applyProtection="1">
      <alignment horizontal="center"/>
      <protection hidden="1"/>
    </xf>
    <xf numFmtId="0" fontId="7" fillId="11" borderId="1" xfId="0" applyFont="1" applyFill="1" applyBorder="1" applyAlignment="1" applyProtection="1">
      <alignment wrapText="1"/>
      <protection hidden="1"/>
    </xf>
    <xf numFmtId="0" fontId="7" fillId="11" borderId="32" xfId="0" applyFont="1" applyFill="1" applyBorder="1" applyAlignment="1" applyProtection="1">
      <alignment wrapText="1"/>
      <protection hidden="1"/>
    </xf>
    <xf numFmtId="0" fontId="32" fillId="11" borderId="22" xfId="0" applyFont="1" applyFill="1" applyBorder="1" applyAlignment="1" applyProtection="1">
      <alignment wrapText="1"/>
      <protection hidden="1"/>
    </xf>
    <xf numFmtId="2" fontId="32" fillId="11" borderId="22" xfId="0" applyNumberFormat="1" applyFont="1" applyFill="1" applyBorder="1" applyAlignment="1" applyProtection="1">
      <alignment horizontal="center"/>
      <protection hidden="1"/>
    </xf>
    <xf numFmtId="2" fontId="32" fillId="11" borderId="25" xfId="0" applyNumberFormat="1" applyFont="1" applyFill="1" applyBorder="1" applyAlignment="1" applyProtection="1">
      <alignment horizontal="center"/>
      <protection hidden="1"/>
    </xf>
    <xf numFmtId="0" fontId="32" fillId="18" borderId="3" xfId="0" applyFont="1" applyFill="1" applyBorder="1"/>
    <xf numFmtId="0" fontId="32" fillId="18" borderId="1" xfId="0" applyFont="1" applyFill="1" applyBorder="1"/>
    <xf numFmtId="0" fontId="32" fillId="18" borderId="8" xfId="0" applyFont="1" applyFill="1" applyBorder="1"/>
    <xf numFmtId="0" fontId="32" fillId="0" borderId="13" xfId="0" applyFont="1" applyBorder="1"/>
    <xf numFmtId="0" fontId="32" fillId="11" borderId="1" xfId="0" applyFont="1" applyFill="1" applyBorder="1" applyAlignment="1" applyProtection="1">
      <alignment horizontal="center"/>
    </xf>
    <xf numFmtId="2" fontId="32" fillId="0" borderId="21" xfId="0" applyNumberFormat="1" applyFont="1" applyBorder="1" applyAlignment="1" applyProtection="1">
      <alignment horizontal="center"/>
    </xf>
    <xf numFmtId="0" fontId="7" fillId="14" borderId="2" xfId="0" applyFont="1" applyFill="1" applyBorder="1" applyAlignment="1">
      <alignment vertical="center"/>
    </xf>
    <xf numFmtId="0" fontId="7" fillId="14" borderId="15" xfId="0" applyFont="1" applyFill="1" applyBorder="1" applyAlignment="1">
      <alignment horizontal="center" vertical="center"/>
    </xf>
    <xf numFmtId="0" fontId="7" fillId="14" borderId="47" xfId="0" applyFont="1" applyFill="1" applyBorder="1" applyAlignment="1">
      <alignment horizontal="center" vertical="center"/>
    </xf>
    <xf numFmtId="0" fontId="7" fillId="18" borderId="1" xfId="0" applyFont="1" applyFill="1" applyBorder="1"/>
    <xf numFmtId="0" fontId="32" fillId="11" borderId="1" xfId="0" applyFont="1" applyFill="1" applyBorder="1" applyAlignment="1">
      <alignment horizontal="center"/>
    </xf>
    <xf numFmtId="0" fontId="32" fillId="11" borderId="26" xfId="0" applyFont="1" applyFill="1" applyBorder="1" applyAlignment="1">
      <alignment horizontal="center"/>
    </xf>
    <xf numFmtId="0" fontId="7" fillId="11" borderId="3" xfId="0" applyFont="1" applyFill="1" applyBorder="1"/>
    <xf numFmtId="0" fontId="32" fillId="11" borderId="1" xfId="0" applyFont="1" applyFill="1" applyBorder="1"/>
    <xf numFmtId="2" fontId="32" fillId="11" borderId="1" xfId="0" applyNumberFormat="1" applyFont="1" applyFill="1" applyBorder="1" applyAlignment="1">
      <alignment horizontal="center"/>
    </xf>
    <xf numFmtId="2" fontId="32" fillId="11" borderId="26" xfId="0" applyNumberFormat="1" applyFont="1" applyFill="1" applyBorder="1" applyAlignment="1">
      <alignment horizontal="center"/>
    </xf>
    <xf numFmtId="0" fontId="7" fillId="11" borderId="3" xfId="0" applyFont="1" applyFill="1" applyBorder="1" applyAlignment="1">
      <alignment wrapText="1"/>
    </xf>
    <xf numFmtId="0" fontId="7" fillId="11" borderId="32" xfId="0" applyFont="1" applyFill="1" applyBorder="1" applyAlignment="1"/>
    <xf numFmtId="0" fontId="32" fillId="11" borderId="22" xfId="0" applyFont="1" applyFill="1" applyBorder="1" applyAlignment="1">
      <alignment wrapText="1"/>
    </xf>
    <xf numFmtId="2" fontId="32" fillId="11" borderId="22" xfId="0" applyNumberFormat="1" applyFont="1" applyFill="1" applyBorder="1" applyAlignment="1">
      <alignment horizontal="center"/>
    </xf>
    <xf numFmtId="2" fontId="32" fillId="11" borderId="25" xfId="0" applyNumberFormat="1" applyFont="1" applyFill="1" applyBorder="1" applyAlignment="1">
      <alignment horizontal="center"/>
    </xf>
    <xf numFmtId="2" fontId="32" fillId="0" borderId="40" xfId="0" applyNumberFormat="1" applyFont="1" applyBorder="1" applyAlignment="1">
      <alignment horizontal="center"/>
    </xf>
    <xf numFmtId="0" fontId="32" fillId="11" borderId="11" xfId="0" applyFont="1" applyFill="1" applyBorder="1" applyAlignment="1">
      <alignment wrapText="1"/>
    </xf>
    <xf numFmtId="0" fontId="32" fillId="11" borderId="11" xfId="0" applyFont="1" applyFill="1" applyBorder="1" applyAlignment="1">
      <alignment horizontal="center"/>
    </xf>
    <xf numFmtId="0" fontId="32" fillId="11" borderId="1" xfId="0" applyFont="1" applyFill="1" applyBorder="1" applyAlignment="1">
      <alignment wrapText="1"/>
    </xf>
    <xf numFmtId="0" fontId="7" fillId="11" borderId="32" xfId="0" applyFont="1" applyFill="1" applyBorder="1" applyAlignment="1">
      <alignment wrapText="1"/>
    </xf>
    <xf numFmtId="2" fontId="32" fillId="11" borderId="10" xfId="0" applyNumberFormat="1" applyFont="1" applyFill="1" applyBorder="1" applyAlignment="1">
      <alignment horizontal="center"/>
    </xf>
    <xf numFmtId="0" fontId="8" fillId="11" borderId="33" xfId="0" applyFont="1" applyFill="1" applyBorder="1" applyProtection="1"/>
    <xf numFmtId="0" fontId="25" fillId="11" borderId="51" xfId="0" applyFont="1" applyFill="1" applyBorder="1" applyProtection="1"/>
    <xf numFmtId="0" fontId="25" fillId="0" borderId="51" xfId="0" applyFont="1" applyBorder="1" applyAlignment="1" applyProtection="1">
      <alignment horizontal="center"/>
    </xf>
    <xf numFmtId="0" fontId="8" fillId="11" borderId="4" xfId="0" applyFont="1" applyFill="1" applyBorder="1" applyAlignment="1" applyProtection="1">
      <alignment wrapText="1"/>
      <protection hidden="1"/>
    </xf>
    <xf numFmtId="2" fontId="25" fillId="11" borderId="18" xfId="0" applyNumberFormat="1" applyFont="1" applyFill="1" applyBorder="1" applyAlignment="1" applyProtection="1">
      <alignment horizontal="center"/>
      <protection hidden="1"/>
    </xf>
    <xf numFmtId="2" fontId="25" fillId="0" borderId="34" xfId="0" applyNumberFormat="1" applyFont="1" applyBorder="1" applyAlignment="1" applyProtection="1">
      <alignment horizontal="center"/>
    </xf>
    <xf numFmtId="0" fontId="8" fillId="20" borderId="1" xfId="0" applyFont="1" applyFill="1" applyBorder="1" applyAlignment="1">
      <alignment wrapText="1"/>
    </xf>
    <xf numFmtId="0" fontId="0" fillId="0" borderId="0" xfId="0" applyFill="1" applyBorder="1" applyAlignment="1">
      <alignment wrapText="1"/>
    </xf>
    <xf numFmtId="0" fontId="2" fillId="0" borderId="0" xfId="0" applyFont="1" applyFill="1" applyBorder="1" applyAlignment="1">
      <alignment wrapText="1"/>
    </xf>
    <xf numFmtId="0" fontId="8" fillId="20" borderId="1" xfId="0" applyFont="1" applyFill="1" applyBorder="1"/>
    <xf numFmtId="0" fontId="8" fillId="20" borderId="11" xfId="0" applyFont="1" applyFill="1" applyBorder="1" applyAlignment="1">
      <alignment vertical="center"/>
    </xf>
    <xf numFmtId="0" fontId="8" fillId="0" borderId="26" xfId="0" applyFont="1" applyFill="1" applyBorder="1"/>
    <xf numFmtId="0" fontId="25" fillId="0" borderId="0" xfId="0" applyFont="1" applyBorder="1" applyAlignment="1">
      <alignment vertical="center"/>
    </xf>
    <xf numFmtId="0" fontId="25" fillId="0" borderId="0" xfId="0" applyFont="1" applyAlignment="1">
      <alignment vertical="center"/>
    </xf>
    <xf numFmtId="0" fontId="25" fillId="0" borderId="1" xfId="0" applyFont="1" applyFill="1" applyBorder="1"/>
    <xf numFmtId="165" fontId="25" fillId="0" borderId="8" xfId="0" applyNumberFormat="1" applyFont="1" applyBorder="1" applyAlignment="1" applyProtection="1">
      <alignment horizontal="center" vertical="center"/>
      <protection locked="0"/>
    </xf>
    <xf numFmtId="0" fontId="15" fillId="0" borderId="0" xfId="23" applyFont="1" applyFill="1" applyBorder="1" applyAlignment="1" applyProtection="1">
      <alignment horizontal="left" wrapText="1"/>
    </xf>
    <xf numFmtId="0" fontId="67" fillId="37" borderId="1" xfId="23" applyFont="1" applyFill="1" applyBorder="1" applyAlignment="1" applyProtection="1">
      <alignment horizontal="center" vertical="center" wrapText="1"/>
    </xf>
    <xf numFmtId="0" fontId="66" fillId="37" borderId="1" xfId="23" applyFont="1" applyFill="1" applyBorder="1" applyAlignment="1" applyProtection="1">
      <alignment horizontal="center" vertical="center" wrapText="1"/>
    </xf>
    <xf numFmtId="0" fontId="68" fillId="37" borderId="1" xfId="23" applyFont="1" applyFill="1" applyBorder="1" applyAlignment="1" applyProtection="1">
      <alignment horizontal="center" vertical="center" wrapText="1"/>
    </xf>
    <xf numFmtId="0" fontId="15" fillId="39" borderId="53" xfId="23" applyFont="1" applyFill="1" applyBorder="1" applyAlignment="1" applyProtection="1">
      <alignment horizontal="center" vertical="center" wrapText="1"/>
    </xf>
    <xf numFmtId="0" fontId="15" fillId="39" borderId="58" xfId="23" applyFont="1" applyFill="1" applyBorder="1" applyAlignment="1" applyProtection="1">
      <alignment horizontal="center" vertical="center" wrapText="1"/>
    </xf>
    <xf numFmtId="0" fontId="67" fillId="37" borderId="63" xfId="23" applyFont="1" applyFill="1" applyBorder="1" applyAlignment="1" applyProtection="1">
      <alignment horizontal="center" vertical="center" wrapText="1"/>
    </xf>
    <xf numFmtId="0" fontId="67" fillId="37" borderId="64" xfId="23" applyFont="1" applyFill="1" applyBorder="1" applyAlignment="1" applyProtection="1">
      <alignment horizontal="center" vertical="center" wrapText="1"/>
    </xf>
    <xf numFmtId="0" fontId="66" fillId="37" borderId="64" xfId="23" applyFont="1" applyFill="1" applyBorder="1" applyAlignment="1" applyProtection="1">
      <alignment horizontal="center" vertical="center" wrapText="1"/>
    </xf>
    <xf numFmtId="0" fontId="68" fillId="37" borderId="68" xfId="23" applyFont="1" applyFill="1" applyBorder="1" applyAlignment="1" applyProtection="1">
      <alignment horizontal="center" vertical="center" wrapText="1"/>
    </xf>
    <xf numFmtId="0" fontId="67" fillId="37" borderId="67" xfId="23" applyFont="1" applyFill="1" applyBorder="1" applyAlignment="1" applyProtection="1">
      <alignment horizontal="center" vertical="center" wrapText="1"/>
    </xf>
    <xf numFmtId="16" fontId="15" fillId="0" borderId="52" xfId="23" applyNumberFormat="1" applyFont="1" applyFill="1" applyBorder="1" applyAlignment="1" applyProtection="1">
      <alignment horizontal="center" vertical="center" wrapText="1"/>
      <protection locked="0"/>
    </xf>
    <xf numFmtId="16" fontId="15" fillId="0" borderId="53" xfId="23" applyNumberFormat="1" applyFont="1" applyFill="1" applyBorder="1" applyAlignment="1" applyProtection="1">
      <alignment horizontal="center" vertical="center" wrapText="1"/>
      <protection locked="0"/>
    </xf>
    <xf numFmtId="0" fontId="15" fillId="0" borderId="53" xfId="23" applyFont="1" applyFill="1" applyBorder="1" applyAlignment="1" applyProtection="1">
      <alignment horizontal="center" vertical="center" wrapText="1"/>
      <protection locked="0"/>
    </xf>
    <xf numFmtId="0" fontId="15" fillId="0" borderId="55" xfId="23" applyFont="1" applyFill="1" applyBorder="1" applyAlignment="1" applyProtection="1">
      <alignment horizontal="center" vertical="center" wrapText="1"/>
      <protection locked="0"/>
    </xf>
    <xf numFmtId="16" fontId="15" fillId="0" borderId="57" xfId="23" applyNumberFormat="1" applyFont="1" applyFill="1" applyBorder="1" applyAlignment="1" applyProtection="1">
      <alignment horizontal="center" vertical="center" wrapText="1"/>
      <protection locked="0"/>
    </xf>
    <xf numFmtId="16" fontId="15" fillId="0" borderId="58" xfId="23" applyNumberFormat="1" applyFont="1" applyFill="1" applyBorder="1" applyAlignment="1" applyProtection="1">
      <alignment horizontal="center" vertical="center" wrapText="1"/>
      <protection locked="0"/>
    </xf>
    <xf numFmtId="0" fontId="15" fillId="0" borderId="59" xfId="23" applyFont="1" applyFill="1" applyBorder="1" applyAlignment="1" applyProtection="1">
      <alignment horizontal="center" vertical="center" wrapText="1"/>
      <protection locked="0"/>
    </xf>
    <xf numFmtId="0" fontId="0" fillId="0" borderId="12" xfId="0" applyBorder="1" applyProtection="1"/>
    <xf numFmtId="0" fontId="0" fillId="0" borderId="13" xfId="0" applyBorder="1" applyProtection="1"/>
    <xf numFmtId="0" fontId="0" fillId="0" borderId="14" xfId="0" applyBorder="1" applyProtection="1"/>
    <xf numFmtId="0" fontId="0" fillId="10" borderId="0" xfId="0" applyFill="1" applyProtection="1"/>
    <xf numFmtId="0" fontId="7" fillId="0" borderId="2" xfId="0" applyFont="1" applyBorder="1" applyProtection="1"/>
    <xf numFmtId="0" fontId="7" fillId="0" borderId="3" xfId="0" applyFont="1" applyBorder="1" applyProtection="1"/>
    <xf numFmtId="0" fontId="7" fillId="0" borderId="4" xfId="0" applyFont="1" applyBorder="1" applyProtection="1"/>
    <xf numFmtId="0" fontId="64" fillId="0" borderId="0" xfId="0" applyFont="1" applyProtection="1"/>
    <xf numFmtId="0" fontId="0" fillId="10" borderId="0" xfId="0" applyFill="1" applyBorder="1" applyProtection="1"/>
    <xf numFmtId="0" fontId="0" fillId="0" borderId="0" xfId="0" applyBorder="1" applyProtection="1"/>
    <xf numFmtId="0" fontId="39" fillId="10" borderId="0" xfId="0" applyFont="1" applyFill="1" applyProtection="1"/>
    <xf numFmtId="0" fontId="3" fillId="0" borderId="1" xfId="0" applyFont="1" applyFill="1" applyBorder="1" applyProtection="1"/>
    <xf numFmtId="0" fontId="0" fillId="0" borderId="16" xfId="0" applyFill="1" applyBorder="1" applyProtection="1"/>
    <xf numFmtId="0" fontId="21" fillId="10" borderId="0" xfId="0" applyFont="1" applyFill="1" applyProtection="1"/>
    <xf numFmtId="0" fontId="0" fillId="0" borderId="11" xfId="0" applyFill="1" applyBorder="1" applyProtection="1"/>
    <xf numFmtId="0" fontId="2" fillId="0" borderId="12" xfId="0" applyFont="1" applyBorder="1" applyProtection="1">
      <protection locked="0"/>
    </xf>
    <xf numFmtId="0" fontId="2" fillId="0" borderId="13" xfId="0" applyFont="1" applyBorder="1" applyProtection="1">
      <protection locked="0"/>
    </xf>
    <xf numFmtId="0" fontId="13" fillId="0" borderId="0" xfId="0" applyFont="1" applyAlignment="1" applyProtection="1"/>
    <xf numFmtId="0" fontId="24" fillId="0" borderId="0" xfId="0" applyFont="1" applyAlignment="1" applyProtection="1"/>
    <xf numFmtId="0" fontId="7" fillId="0" borderId="0" xfId="0" applyFont="1" applyAlignment="1" applyProtection="1">
      <alignment horizontal="center" vertical="center" wrapText="1"/>
    </xf>
    <xf numFmtId="0" fontId="7" fillId="0" borderId="0" xfId="0" applyFont="1" applyAlignment="1" applyProtection="1">
      <alignment horizontal="center" vertical="center"/>
    </xf>
    <xf numFmtId="0" fontId="27" fillId="0" borderId="0" xfId="0" applyFont="1" applyAlignment="1" applyProtection="1">
      <alignment horizontal="left" vertical="top" wrapText="1"/>
    </xf>
    <xf numFmtId="0" fontId="0" fillId="0" borderId="0" xfId="0" applyAlignment="1" applyProtection="1">
      <alignment vertical="center" wrapText="1"/>
    </xf>
    <xf numFmtId="0" fontId="0" fillId="0" borderId="0" xfId="0" applyFill="1" applyBorder="1" applyAlignment="1" applyProtection="1">
      <alignment horizontal="left" vertical="center" wrapText="1"/>
    </xf>
    <xf numFmtId="0" fontId="8" fillId="0" borderId="20" xfId="0" applyNumberFormat="1" applyFont="1" applyFill="1" applyBorder="1" applyAlignment="1" applyProtection="1">
      <alignment vertical="center"/>
    </xf>
    <xf numFmtId="0" fontId="0" fillId="0" borderId="20" xfId="0" applyNumberFormat="1" applyBorder="1" applyAlignment="1" applyProtection="1">
      <alignment vertical="center"/>
    </xf>
    <xf numFmtId="0" fontId="8" fillId="0" borderId="0" xfId="0" applyFont="1" applyFill="1" applyBorder="1" applyAlignment="1" applyProtection="1">
      <alignment horizontal="left" vertical="center" wrapText="1"/>
    </xf>
    <xf numFmtId="0" fontId="8" fillId="14" borderId="2" xfId="0" applyFont="1" applyFill="1" applyBorder="1" applyAlignment="1" applyProtection="1">
      <alignment vertical="center"/>
    </xf>
    <xf numFmtId="0" fontId="8" fillId="14" borderId="15" xfId="0" applyFont="1" applyFill="1" applyBorder="1" applyAlignment="1" applyProtection="1">
      <alignment horizontal="center" vertical="center"/>
    </xf>
    <xf numFmtId="0" fontId="22"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8" fillId="11" borderId="3" xfId="0" applyFont="1" applyFill="1" applyBorder="1" applyProtection="1"/>
    <xf numFmtId="0" fontId="25" fillId="11" borderId="11" xfId="0" applyFont="1" applyFill="1" applyBorder="1" applyProtection="1"/>
    <xf numFmtId="0" fontId="0" fillId="0" borderId="0" xfId="0" applyFill="1" applyBorder="1" applyAlignment="1" applyProtection="1">
      <alignment horizontal="center"/>
    </xf>
    <xf numFmtId="2" fontId="25" fillId="0" borderId="17" xfId="0" applyNumberFormat="1" applyFont="1" applyFill="1" applyBorder="1" applyAlignment="1" applyProtection="1">
      <alignment horizontal="center"/>
    </xf>
    <xf numFmtId="0" fontId="25" fillId="11" borderId="1" xfId="0" applyFont="1" applyFill="1" applyBorder="1" applyProtection="1"/>
    <xf numFmtId="0" fontId="25" fillId="11" borderId="1" xfId="0" applyFont="1" applyFill="1" applyBorder="1" applyAlignment="1" applyProtection="1">
      <alignment horizontal="center"/>
    </xf>
    <xf numFmtId="2" fontId="25" fillId="11" borderId="1" xfId="0" applyNumberFormat="1" applyFont="1" applyFill="1" applyBorder="1" applyAlignment="1" applyProtection="1">
      <alignment horizontal="center"/>
    </xf>
    <xf numFmtId="0" fontId="8" fillId="11" borderId="32" xfId="0" applyFont="1" applyFill="1" applyBorder="1" applyProtection="1"/>
    <xf numFmtId="0" fontId="25" fillId="11" borderId="22" xfId="0" applyFont="1" applyFill="1" applyBorder="1" applyAlignment="1" applyProtection="1">
      <alignment wrapText="1"/>
    </xf>
    <xf numFmtId="164" fontId="25" fillId="11" borderId="22" xfId="0" applyNumberFormat="1" applyFont="1" applyFill="1" applyBorder="1" applyAlignment="1" applyProtection="1">
      <alignment horizontal="center"/>
    </xf>
    <xf numFmtId="0" fontId="8" fillId="11" borderId="3" xfId="0" applyFont="1" applyFill="1" applyBorder="1" applyAlignment="1" applyProtection="1">
      <alignment wrapText="1"/>
    </xf>
    <xf numFmtId="0" fontId="25" fillId="11" borderId="1" xfId="0" applyFont="1" applyFill="1" applyBorder="1" applyAlignment="1" applyProtection="1">
      <alignment wrapText="1"/>
    </xf>
    <xf numFmtId="0" fontId="0" fillId="0" borderId="1" xfId="0" applyBorder="1" applyProtection="1"/>
    <xf numFmtId="0" fontId="0" fillId="18" borderId="18" xfId="0" applyFill="1" applyBorder="1" applyProtection="1"/>
    <xf numFmtId="2" fontId="25" fillId="0" borderId="14" xfId="0" applyNumberFormat="1" applyFont="1" applyFill="1" applyBorder="1" applyAlignment="1" applyProtection="1">
      <alignment horizontal="center"/>
    </xf>
    <xf numFmtId="0" fontId="8" fillId="11" borderId="4" xfId="0" applyFont="1" applyFill="1" applyBorder="1" applyAlignment="1" applyProtection="1"/>
    <xf numFmtId="2" fontId="25" fillId="11" borderId="18" xfId="0" applyNumberFormat="1" applyFont="1" applyFill="1" applyBorder="1" applyAlignment="1" applyProtection="1">
      <alignment horizontal="center"/>
    </xf>
    <xf numFmtId="0" fontId="8" fillId="11" borderId="4" xfId="0" applyFont="1" applyFill="1" applyBorder="1" applyAlignment="1" applyProtection="1">
      <alignment wrapText="1"/>
    </xf>
    <xf numFmtId="0" fontId="25" fillId="11" borderId="18" xfId="0" applyFont="1" applyFill="1" applyBorder="1" applyAlignment="1" applyProtection="1">
      <alignment wrapText="1"/>
    </xf>
    <xf numFmtId="2" fontId="25" fillId="0" borderId="41" xfId="0" applyNumberFormat="1" applyFont="1" applyFill="1" applyBorder="1" applyAlignment="1" applyProtection="1">
      <alignment horizontal="center"/>
    </xf>
    <xf numFmtId="0" fontId="8" fillId="11" borderId="19" xfId="0" applyFont="1" applyFill="1" applyBorder="1" applyProtection="1"/>
    <xf numFmtId="0" fontId="25" fillId="0" borderId="21" xfId="0" applyFont="1" applyBorder="1" applyAlignment="1" applyProtection="1">
      <alignment horizontal="center"/>
    </xf>
    <xf numFmtId="0" fontId="12" fillId="0" borderId="0" xfId="0" applyFont="1" applyBorder="1" applyAlignment="1" applyProtection="1">
      <alignment horizontal="center"/>
    </xf>
    <xf numFmtId="0" fontId="2" fillId="0" borderId="0" xfId="0" applyFont="1" applyBorder="1" applyAlignment="1" applyProtection="1">
      <alignment horizontal="center"/>
    </xf>
    <xf numFmtId="0" fontId="25" fillId="11" borderId="20" xfId="0" applyFont="1" applyFill="1" applyBorder="1" applyProtection="1"/>
    <xf numFmtId="2" fontId="25" fillId="0" borderId="31" xfId="0" applyNumberFormat="1" applyFont="1" applyBorder="1" applyAlignment="1" applyProtection="1">
      <alignment horizontal="center"/>
    </xf>
    <xf numFmtId="0" fontId="0" fillId="0" borderId="0" xfId="0" applyFill="1" applyBorder="1" applyAlignment="1" applyProtection="1">
      <alignment horizontal="right"/>
    </xf>
    <xf numFmtId="0" fontId="21" fillId="0" borderId="0" xfId="0" applyFont="1" applyFill="1" applyBorder="1" applyAlignment="1" applyProtection="1">
      <alignment horizontal="left" vertical="center" wrapText="1"/>
    </xf>
    <xf numFmtId="0" fontId="0" fillId="0" borderId="0" xfId="0" applyFill="1" applyBorder="1" applyProtection="1"/>
    <xf numFmtId="0" fontId="21" fillId="0" borderId="0" xfId="0" applyFont="1" applyBorder="1" applyAlignment="1" applyProtection="1">
      <alignment horizontal="left" vertical="center" wrapText="1"/>
    </xf>
    <xf numFmtId="0" fontId="44" fillId="0" borderId="0" xfId="0" applyFont="1" applyAlignment="1" applyProtection="1">
      <alignment vertical="center" wrapText="1"/>
    </xf>
    <xf numFmtId="0" fontId="16" fillId="0" borderId="0" xfId="0" applyFont="1" applyAlignment="1" applyProtection="1">
      <alignment vertical="center" wrapText="1"/>
    </xf>
    <xf numFmtId="0" fontId="28" fillId="0" borderId="0" xfId="0" applyFont="1" applyBorder="1" applyAlignment="1" applyProtection="1">
      <alignment vertical="center" wrapText="1"/>
    </xf>
    <xf numFmtId="0" fontId="59" fillId="0" borderId="0" xfId="0" applyFont="1" applyProtection="1"/>
    <xf numFmtId="0" fontId="28" fillId="0" borderId="0" xfId="0" applyFont="1" applyBorder="1" applyAlignment="1" applyProtection="1">
      <alignment horizontal="left" vertical="center" wrapText="1"/>
    </xf>
    <xf numFmtId="0" fontId="28" fillId="0" borderId="0" xfId="0" applyFont="1" applyFill="1" applyBorder="1" applyAlignment="1" applyProtection="1">
      <alignment horizontal="center" vertical="center" wrapText="1"/>
    </xf>
    <xf numFmtId="0" fontId="28" fillId="0" borderId="0" xfId="0" applyFont="1" applyFill="1" applyBorder="1" applyAlignment="1" applyProtection="1">
      <alignment vertical="center" wrapText="1"/>
    </xf>
    <xf numFmtId="0" fontId="32" fillId="0" borderId="0" xfId="0" applyFont="1" applyFill="1" applyBorder="1" applyAlignment="1" applyProtection="1">
      <alignment vertical="center" wrapText="1"/>
    </xf>
    <xf numFmtId="0" fontId="2" fillId="0" borderId="0" xfId="0" applyFont="1" applyFill="1" applyBorder="1" applyAlignment="1" applyProtection="1">
      <alignment vertical="center" wrapText="1"/>
    </xf>
    <xf numFmtId="0" fontId="25" fillId="0" borderId="1" xfId="0" applyFont="1" applyFill="1" applyBorder="1" applyAlignment="1" applyProtection="1">
      <alignment horizontal="center"/>
    </xf>
    <xf numFmtId="0" fontId="25" fillId="0" borderId="18" xfId="0" applyFont="1" applyFill="1" applyBorder="1" applyAlignment="1" applyProtection="1">
      <alignment horizontal="center"/>
    </xf>
    <xf numFmtId="0" fontId="0" fillId="27" borderId="1" xfId="0" applyFill="1" applyBorder="1" applyProtection="1"/>
    <xf numFmtId="168" fontId="0" fillId="0" borderId="1" xfId="0" applyNumberFormat="1" applyFont="1" applyFill="1" applyBorder="1" applyAlignment="1" applyProtection="1">
      <alignment horizontal="center" vertical="center"/>
    </xf>
    <xf numFmtId="165" fontId="25" fillId="0" borderId="1" xfId="0" applyNumberFormat="1" applyFont="1" applyBorder="1" applyAlignment="1" applyProtection="1">
      <alignment horizontal="center" vertical="center"/>
    </xf>
    <xf numFmtId="165" fontId="25" fillId="0" borderId="8" xfId="0" applyNumberFormat="1" applyFont="1" applyBorder="1" applyAlignment="1" applyProtection="1">
      <alignment horizontal="center" vertical="center"/>
    </xf>
    <xf numFmtId="0" fontId="14" fillId="0" borderId="0" xfId="0" applyFont="1" applyBorder="1" applyAlignment="1" applyProtection="1">
      <alignment wrapText="1"/>
    </xf>
    <xf numFmtId="0" fontId="0" fillId="0" borderId="0" xfId="0" applyBorder="1" applyAlignment="1" applyProtection="1">
      <alignment wrapText="1"/>
    </xf>
    <xf numFmtId="0" fontId="2" fillId="0" borderId="0" xfId="0" applyFont="1" applyProtection="1"/>
    <xf numFmtId="0" fontId="0" fillId="0" borderId="0" xfId="0" applyAlignment="1" applyProtection="1">
      <alignment horizontal="left"/>
    </xf>
    <xf numFmtId="0" fontId="8" fillId="0" borderId="0" xfId="0" applyFont="1" applyProtection="1"/>
    <xf numFmtId="0" fontId="1" fillId="40" borderId="66" xfId="0" applyFont="1" applyFill="1" applyBorder="1" applyProtection="1"/>
    <xf numFmtId="0" fontId="1" fillId="0" borderId="0" xfId="0" applyFont="1" applyProtection="1"/>
    <xf numFmtId="0" fontId="0" fillId="0" borderId="0" xfId="0" applyFill="1" applyProtection="1"/>
    <xf numFmtId="0" fontId="8" fillId="0" borderId="0" xfId="0" applyFont="1" applyFill="1" applyProtection="1"/>
    <xf numFmtId="0" fontId="0" fillId="0" borderId="0" xfId="0" applyFill="1" applyBorder="1" applyAlignment="1" applyProtection="1">
      <alignment horizontal="left"/>
    </xf>
    <xf numFmtId="0" fontId="2" fillId="20" borderId="67" xfId="0" applyFont="1" applyFill="1" applyBorder="1" applyProtection="1"/>
    <xf numFmtId="0" fontId="2" fillId="0" borderId="67" xfId="0" applyFont="1" applyBorder="1" applyAlignment="1" applyProtection="1">
      <alignment horizontal="left"/>
      <protection locked="0"/>
    </xf>
    <xf numFmtId="0" fontId="0" fillId="0" borderId="67" xfId="0" applyBorder="1" applyAlignment="1" applyProtection="1">
      <alignment horizontal="left"/>
      <protection locked="0"/>
    </xf>
    <xf numFmtId="0" fontId="8" fillId="14" borderId="26" xfId="0" applyFont="1" applyFill="1" applyBorder="1" applyAlignment="1" applyProtection="1">
      <alignment horizontal="left" vertical="center"/>
    </xf>
    <xf numFmtId="0" fontId="8" fillId="14" borderId="1" xfId="0" applyFont="1" applyFill="1" applyBorder="1" applyAlignment="1" applyProtection="1">
      <alignment horizontal="center" vertical="center"/>
    </xf>
    <xf numFmtId="0" fontId="8" fillId="14" borderId="1" xfId="0" applyFont="1" applyFill="1" applyBorder="1" applyAlignment="1" applyProtection="1">
      <alignment horizontal="center" vertical="center" wrapText="1"/>
    </xf>
    <xf numFmtId="0" fontId="57" fillId="0" borderId="23" xfId="0" applyFont="1" applyBorder="1" applyAlignment="1" applyProtection="1">
      <alignment vertical="center" wrapText="1"/>
    </xf>
    <xf numFmtId="0" fontId="57" fillId="0" borderId="0" xfId="0" applyFont="1" applyBorder="1" applyAlignment="1" applyProtection="1">
      <alignment vertical="center" wrapText="1"/>
    </xf>
    <xf numFmtId="0" fontId="57" fillId="0" borderId="0" xfId="0" applyFont="1" applyAlignment="1" applyProtection="1">
      <alignment vertical="center" wrapText="1"/>
    </xf>
    <xf numFmtId="0" fontId="8" fillId="0" borderId="1" xfId="0" applyFont="1" applyFill="1" applyBorder="1" applyAlignment="1" applyProtection="1">
      <alignment shrinkToFit="1"/>
    </xf>
    <xf numFmtId="0" fontId="8" fillId="0" borderId="26" xfId="0" applyFont="1" applyBorder="1" applyAlignment="1" applyProtection="1">
      <alignment shrinkToFit="1"/>
    </xf>
    <xf numFmtId="0" fontId="8" fillId="0" borderId="0" xfId="0" applyFont="1" applyBorder="1" applyAlignment="1" applyProtection="1">
      <alignment shrinkToFit="1"/>
    </xf>
    <xf numFmtId="0" fontId="25" fillId="0" borderId="0" xfId="0" applyFont="1" applyBorder="1" applyAlignment="1" applyProtection="1">
      <alignment vertical="top"/>
    </xf>
    <xf numFmtId="0" fontId="0" fillId="0" borderId="0" xfId="0" applyAlignment="1" applyProtection="1">
      <alignment vertical="center"/>
    </xf>
    <xf numFmtId="0" fontId="0" fillId="0" borderId="0" xfId="0" applyAlignment="1" applyProtection="1">
      <alignment horizontal="center" vertical="center"/>
    </xf>
    <xf numFmtId="0" fontId="8" fillId="0" borderId="0" xfId="0" applyFont="1" applyFill="1" applyBorder="1" applyAlignment="1" applyProtection="1">
      <alignment horizontal="left" shrinkToFit="1"/>
    </xf>
    <xf numFmtId="0" fontId="8" fillId="0" borderId="1" xfId="0" applyFont="1" applyFill="1" applyBorder="1" applyAlignment="1" applyProtection="1"/>
    <xf numFmtId="0" fontId="8" fillId="0" borderId="0" xfId="0" applyFont="1" applyAlignment="1" applyProtection="1">
      <alignment vertical="center"/>
    </xf>
    <xf numFmtId="165" fontId="0" fillId="0" borderId="0" xfId="0" applyNumberFormat="1" applyProtection="1"/>
    <xf numFmtId="0" fontId="8" fillId="0" borderId="0" xfId="0" applyFont="1" applyBorder="1" applyAlignment="1" applyProtection="1">
      <alignment vertical="top"/>
    </xf>
    <xf numFmtId="0" fontId="19" fillId="0" borderId="0" xfId="0" applyFont="1" applyBorder="1" applyAlignment="1" applyProtection="1">
      <alignment horizontal="left" vertical="top"/>
    </xf>
    <xf numFmtId="0" fontId="8" fillId="0" borderId="0" xfId="0" applyFont="1" applyBorder="1" applyAlignment="1" applyProtection="1">
      <alignment horizontal="left" vertical="top"/>
    </xf>
    <xf numFmtId="0" fontId="15" fillId="0" borderId="0" xfId="0" applyFont="1" applyBorder="1" applyAlignment="1" applyProtection="1">
      <alignment vertical="center"/>
    </xf>
    <xf numFmtId="0" fontId="0" fillId="0" borderId="0" xfId="0" applyBorder="1" applyAlignment="1" applyProtection="1"/>
    <xf numFmtId="0" fontId="8" fillId="0" borderId="73" xfId="0" applyFont="1" applyBorder="1" applyAlignment="1" applyProtection="1">
      <alignment shrinkToFit="1"/>
    </xf>
    <xf numFmtId="0" fontId="8" fillId="0" borderId="1" xfId="0" applyFont="1" applyFill="1" applyBorder="1" applyAlignment="1" applyProtection="1">
      <alignment shrinkToFit="1"/>
      <protection locked="0"/>
    </xf>
    <xf numFmtId="0" fontId="7" fillId="0" borderId="0" xfId="0" applyFont="1" applyProtection="1"/>
    <xf numFmtId="0" fontId="0" fillId="18" borderId="0" xfId="0" applyFill="1" applyProtection="1"/>
    <xf numFmtId="0" fontId="8" fillId="0" borderId="0" xfId="0" applyFont="1" applyFill="1" applyBorder="1" applyAlignment="1" applyProtection="1">
      <alignment wrapText="1"/>
    </xf>
    <xf numFmtId="0" fontId="1" fillId="19" borderId="1" xfId="0" applyFont="1" applyFill="1" applyBorder="1" applyAlignment="1" applyProtection="1">
      <alignment vertical="center"/>
    </xf>
    <xf numFmtId="0" fontId="1" fillId="19" borderId="1" xfId="0" applyFont="1" applyFill="1" applyBorder="1" applyAlignment="1" applyProtection="1">
      <alignment horizontal="center" wrapText="1"/>
    </xf>
    <xf numFmtId="0" fontId="1" fillId="19" borderId="1" xfId="0" applyFont="1" applyFill="1" applyBorder="1" applyProtection="1"/>
    <xf numFmtId="169" fontId="0" fillId="20" borderId="1" xfId="0" applyNumberFormat="1" applyFill="1" applyBorder="1" applyProtection="1"/>
    <xf numFmtId="169" fontId="0" fillId="0" borderId="1" xfId="0" applyNumberFormat="1" applyBorder="1" applyProtection="1"/>
    <xf numFmtId="0" fontId="0" fillId="0" borderId="22" xfId="0" applyBorder="1" applyProtection="1"/>
    <xf numFmtId="169" fontId="0" fillId="20" borderId="22" xfId="0" applyNumberFormat="1" applyFill="1" applyBorder="1" applyProtection="1"/>
    <xf numFmtId="0" fontId="1" fillId="0" borderId="31" xfId="0" applyFont="1" applyBorder="1" applyProtection="1"/>
    <xf numFmtId="0" fontId="0" fillId="0" borderId="31" xfId="0" applyBorder="1" applyProtection="1"/>
    <xf numFmtId="2" fontId="1" fillId="0" borderId="31" xfId="0" applyNumberFormat="1" applyFont="1" applyBorder="1" applyProtection="1"/>
    <xf numFmtId="0" fontId="26" fillId="11" borderId="8" xfId="0" applyFont="1" applyFill="1" applyBorder="1" applyAlignment="1" applyProtection="1">
      <alignment vertical="center"/>
    </xf>
    <xf numFmtId="0" fontId="26" fillId="11" borderId="11" xfId="0" applyFont="1" applyFill="1" applyBorder="1" applyAlignment="1" applyProtection="1">
      <alignment vertical="center" wrapText="1"/>
    </xf>
    <xf numFmtId="0" fontId="26" fillId="11" borderId="1" xfId="0" applyFont="1" applyFill="1" applyBorder="1" applyAlignment="1" applyProtection="1">
      <alignment horizontal="left" vertical="center"/>
    </xf>
    <xf numFmtId="0" fontId="26" fillId="0" borderId="0" xfId="0" applyFont="1" applyFill="1" applyBorder="1" applyAlignment="1" applyProtection="1">
      <alignment horizontal="left" vertical="center" wrapText="1"/>
    </xf>
    <xf numFmtId="0" fontId="52" fillId="0" borderId="0" xfId="0" applyFont="1" applyBorder="1" applyAlignment="1" applyProtection="1">
      <alignment horizontal="left" vertical="top" wrapText="1"/>
    </xf>
    <xf numFmtId="0" fontId="48" fillId="0" borderId="0" xfId="0" applyFont="1" applyProtection="1"/>
    <xf numFmtId="0" fontId="12" fillId="0" borderId="0" xfId="0" applyFont="1" applyProtection="1"/>
    <xf numFmtId="0" fontId="23" fillId="0" borderId="0" xfId="0" applyFont="1" applyProtection="1"/>
    <xf numFmtId="0" fontId="52" fillId="0" borderId="0" xfId="0" applyFont="1" applyAlignment="1" applyProtection="1">
      <alignment vertical="center"/>
    </xf>
    <xf numFmtId="164" fontId="1" fillId="40" borderId="65" xfId="0" applyNumberFormat="1" applyFont="1" applyFill="1" applyBorder="1" applyAlignment="1" applyProtection="1">
      <alignment horizontal="right"/>
    </xf>
    <xf numFmtId="164" fontId="0" fillId="0" borderId="0" xfId="0" applyNumberFormat="1" applyProtection="1"/>
    <xf numFmtId="0" fontId="25" fillId="11" borderId="67" xfId="0" applyFont="1" applyFill="1" applyBorder="1" applyProtection="1"/>
    <xf numFmtId="0" fontId="25" fillId="11" borderId="74" xfId="0" applyFont="1" applyFill="1" applyBorder="1" applyProtection="1"/>
    <xf numFmtId="0" fontId="25" fillId="11" borderId="74" xfId="0" applyFont="1" applyFill="1" applyBorder="1" applyAlignment="1" applyProtection="1">
      <alignment horizontal="center"/>
    </xf>
    <xf numFmtId="0" fontId="25" fillId="0" borderId="74" xfId="0" applyFont="1" applyBorder="1" applyAlignment="1" applyProtection="1">
      <alignment horizontal="center"/>
      <protection locked="0"/>
    </xf>
    <xf numFmtId="0" fontId="25" fillId="11" borderId="67" xfId="0" applyFont="1" applyFill="1" applyBorder="1" applyAlignment="1" applyProtection="1">
      <alignment horizontal="center"/>
    </xf>
    <xf numFmtId="0" fontId="25" fillId="0" borderId="67" xfId="0" applyFont="1" applyBorder="1" applyAlignment="1" applyProtection="1">
      <alignment horizontal="center"/>
      <protection locked="0"/>
    </xf>
    <xf numFmtId="164" fontId="25" fillId="11" borderId="67" xfId="0" applyNumberFormat="1" applyFont="1" applyFill="1" applyBorder="1" applyAlignment="1" applyProtection="1">
      <alignment horizontal="center"/>
    </xf>
    <xf numFmtId="0" fontId="8" fillId="11" borderId="76" xfId="0" applyFont="1" applyFill="1" applyBorder="1" applyProtection="1"/>
    <xf numFmtId="2" fontId="43" fillId="0" borderId="34" xfId="0" applyNumberFormat="1" applyFont="1" applyFill="1" applyBorder="1" applyProtection="1">
      <protection hidden="1"/>
    </xf>
    <xf numFmtId="2" fontId="25" fillId="0" borderId="75" xfId="0" applyNumberFormat="1" applyFont="1" applyFill="1" applyBorder="1" applyAlignment="1" applyProtection="1">
      <alignment horizontal="center"/>
    </xf>
    <xf numFmtId="0" fontId="8" fillId="11" borderId="65" xfId="0" applyFont="1" applyFill="1" applyBorder="1" applyProtection="1"/>
    <xf numFmtId="0" fontId="25" fillId="11" borderId="77" xfId="0" applyFont="1" applyFill="1" applyBorder="1" applyProtection="1"/>
    <xf numFmtId="2" fontId="25" fillId="0" borderId="34" xfId="0" applyNumberFormat="1" applyFont="1" applyFill="1" applyBorder="1" applyAlignment="1" applyProtection="1">
      <alignment horizontal="center"/>
    </xf>
    <xf numFmtId="164" fontId="1" fillId="40" borderId="77" xfId="0" applyNumberFormat="1" applyFont="1" applyFill="1" applyBorder="1" applyAlignment="1" applyProtection="1">
      <alignment horizontal="right"/>
    </xf>
    <xf numFmtId="0" fontId="65" fillId="18" borderId="67" xfId="0" applyFont="1" applyFill="1" applyBorder="1" applyAlignment="1" applyProtection="1">
      <alignment horizontal="center" vertical="center" wrapText="1"/>
    </xf>
    <xf numFmtId="164" fontId="25" fillId="11" borderId="11" xfId="0" applyNumberFormat="1" applyFont="1" applyFill="1" applyBorder="1" applyAlignment="1" applyProtection="1">
      <alignment horizontal="center"/>
    </xf>
    <xf numFmtId="164" fontId="25" fillId="11" borderId="1" xfId="0" applyNumberFormat="1" applyFont="1" applyFill="1" applyBorder="1" applyAlignment="1" applyProtection="1">
      <alignment horizontal="center"/>
    </xf>
    <xf numFmtId="0" fontId="25" fillId="0" borderId="1" xfId="0" applyFont="1" applyFill="1" applyBorder="1" applyAlignment="1" applyProtection="1">
      <alignment vertical="center"/>
    </xf>
    <xf numFmtId="0" fontId="25" fillId="0" borderId="1" xfId="0" applyFont="1" applyFill="1" applyBorder="1" applyAlignment="1" applyProtection="1">
      <alignment vertical="center"/>
      <protection locked="0"/>
    </xf>
    <xf numFmtId="165" fontId="25" fillId="0" borderId="1" xfId="0" applyNumberFormat="1" applyFont="1" applyFill="1" applyBorder="1" applyAlignment="1" applyProtection="1">
      <alignment horizontal="left" vertical="center"/>
      <protection locked="0"/>
    </xf>
    <xf numFmtId="0" fontId="15" fillId="20" borderId="67" xfId="23" applyFont="1" applyFill="1" applyBorder="1" applyAlignment="1" applyProtection="1">
      <alignment horizontal="center" vertical="center" wrapText="1"/>
      <protection locked="0"/>
    </xf>
    <xf numFmtId="1" fontId="15" fillId="38" borderId="53" xfId="23" applyNumberFormat="1" applyFont="1" applyFill="1" applyBorder="1" applyAlignment="1" applyProtection="1">
      <alignment horizontal="center" vertical="center" wrapText="1"/>
      <protection locked="0"/>
    </xf>
    <xf numFmtId="1" fontId="15" fillId="38" borderId="78" xfId="23" applyNumberFormat="1" applyFont="1" applyFill="1" applyBorder="1" applyAlignment="1" applyProtection="1">
      <alignment horizontal="center" vertical="center" wrapText="1"/>
      <protection locked="0"/>
    </xf>
    <xf numFmtId="1" fontId="15" fillId="38" borderId="69" xfId="23" applyNumberFormat="1" applyFont="1" applyFill="1" applyBorder="1" applyAlignment="1" applyProtection="1">
      <alignment horizontal="center" vertical="center" wrapText="1"/>
      <protection locked="0"/>
    </xf>
    <xf numFmtId="1" fontId="15" fillId="38" borderId="67" xfId="23" applyNumberFormat="1" applyFont="1" applyFill="1" applyBorder="1" applyAlignment="1" applyProtection="1">
      <alignment horizontal="center" vertical="center" wrapText="1"/>
      <protection locked="0"/>
    </xf>
    <xf numFmtId="1" fontId="15" fillId="38" borderId="54" xfId="23" applyNumberFormat="1" applyFont="1" applyFill="1" applyBorder="1" applyAlignment="1" applyProtection="1">
      <alignment horizontal="center" vertical="center" wrapText="1"/>
      <protection locked="0"/>
    </xf>
    <xf numFmtId="1" fontId="15" fillId="38" borderId="55" xfId="23" applyNumberFormat="1" applyFont="1" applyFill="1" applyBorder="1" applyAlignment="1" applyProtection="1">
      <alignment horizontal="center" vertical="center" wrapText="1"/>
      <protection locked="0"/>
    </xf>
    <xf numFmtId="1" fontId="15" fillId="38" borderId="62" xfId="23" applyNumberFormat="1" applyFont="1" applyFill="1" applyBorder="1" applyAlignment="1" applyProtection="1">
      <alignment horizontal="center" vertical="center" wrapText="1"/>
      <protection locked="0"/>
    </xf>
    <xf numFmtId="1" fontId="15" fillId="38" borderId="56" xfId="23" applyNumberFormat="1" applyFont="1" applyFill="1" applyBorder="1" applyAlignment="1" applyProtection="1">
      <alignment horizontal="center" vertical="center" wrapText="1"/>
      <protection locked="0"/>
    </xf>
    <xf numFmtId="1" fontId="15" fillId="38" borderId="59" xfId="23" applyNumberFormat="1" applyFont="1" applyFill="1" applyBorder="1" applyAlignment="1" applyProtection="1">
      <alignment horizontal="center" vertical="center" wrapText="1"/>
      <protection locked="0"/>
    </xf>
    <xf numFmtId="1" fontId="15" fillId="38" borderId="70" xfId="23" applyNumberFormat="1" applyFont="1" applyFill="1" applyBorder="1" applyAlignment="1" applyProtection="1">
      <alignment horizontal="center" vertical="center" wrapText="1"/>
      <protection locked="0"/>
    </xf>
    <xf numFmtId="1" fontId="15" fillId="38" borderId="60" xfId="23" applyNumberFormat="1" applyFont="1" applyFill="1" applyBorder="1" applyAlignment="1" applyProtection="1">
      <alignment horizontal="center" vertical="center" wrapText="1"/>
      <protection locked="0"/>
    </xf>
    <xf numFmtId="0" fontId="66" fillId="0" borderId="0" xfId="23" applyFont="1" applyFill="1" applyBorder="1" applyAlignment="1" applyProtection="1"/>
    <xf numFmtId="1" fontId="0" fillId="0" borderId="0" xfId="0" applyNumberFormat="1" applyProtection="1"/>
    <xf numFmtId="2" fontId="15" fillId="20" borderId="67" xfId="23" applyNumberFormat="1" applyFont="1" applyFill="1" applyBorder="1" applyAlignment="1" applyProtection="1">
      <alignment horizontal="center" vertical="center" wrapText="1"/>
      <protection locked="0"/>
    </xf>
    <xf numFmtId="0" fontId="72" fillId="0" borderId="0" xfId="0" applyFont="1" applyProtection="1"/>
    <xf numFmtId="0" fontId="41" fillId="0" borderId="36" xfId="0" applyFont="1" applyBorder="1" applyAlignment="1" applyProtection="1">
      <alignment horizontal="center" vertical="center"/>
    </xf>
    <xf numFmtId="0" fontId="41" fillId="0" borderId="37" xfId="0" applyFont="1" applyBorder="1" applyAlignment="1" applyProtection="1">
      <alignment horizontal="center" vertical="center"/>
    </xf>
    <xf numFmtId="0" fontId="41" fillId="0" borderId="38" xfId="0" applyFont="1" applyBorder="1" applyAlignment="1" applyProtection="1">
      <alignment horizontal="center" vertical="center"/>
    </xf>
    <xf numFmtId="0" fontId="41" fillId="0" borderId="29" xfId="0" applyFont="1" applyBorder="1" applyAlignment="1" applyProtection="1">
      <alignment horizontal="center" vertical="center"/>
    </xf>
    <xf numFmtId="0" fontId="41" fillId="0" borderId="39" xfId="0" applyFont="1" applyBorder="1" applyAlignment="1" applyProtection="1">
      <alignment horizontal="center" vertical="center"/>
    </xf>
    <xf numFmtId="0" fontId="41" fillId="0" borderId="40" xfId="0" applyFont="1" applyBorder="1" applyAlignment="1" applyProtection="1">
      <alignment horizontal="center" vertical="center"/>
    </xf>
    <xf numFmtId="0" fontId="0" fillId="10" borderId="0" xfId="0" applyFill="1" applyAlignment="1" applyProtection="1">
      <alignment horizontal="left" wrapText="1"/>
    </xf>
    <xf numFmtId="0" fontId="8" fillId="23" borderId="24" xfId="0" applyFont="1" applyFill="1" applyBorder="1" applyAlignment="1">
      <alignment horizontal="left" vertical="center" wrapText="1"/>
    </xf>
    <xf numFmtId="0" fontId="8" fillId="23" borderId="6" xfId="0" applyFont="1" applyFill="1" applyBorder="1" applyAlignment="1">
      <alignment horizontal="left" vertical="center" wrapText="1"/>
    </xf>
    <xf numFmtId="0" fontId="8" fillId="23" borderId="23" xfId="0" applyFont="1" applyFill="1" applyBorder="1" applyAlignment="1">
      <alignment horizontal="left" vertical="center" wrapText="1"/>
    </xf>
    <xf numFmtId="0" fontId="8" fillId="23" borderId="28" xfId="0" applyFont="1" applyFill="1" applyBorder="1" applyAlignment="1">
      <alignment horizontal="left" vertical="center" wrapText="1"/>
    </xf>
    <xf numFmtId="0" fontId="28" fillId="0" borderId="0" xfId="0" applyFont="1" applyAlignment="1" applyProtection="1">
      <alignment horizontal="left" vertical="top" wrapText="1"/>
    </xf>
    <xf numFmtId="0" fontId="0" fillId="0" borderId="0" xfId="0" applyAlignment="1" applyProtection="1">
      <alignment horizontal="left" vertical="top" wrapText="1"/>
    </xf>
    <xf numFmtId="0" fontId="0" fillId="0" borderId="0" xfId="0" applyFill="1" applyBorder="1" applyAlignment="1">
      <alignment horizontal="center"/>
    </xf>
    <xf numFmtId="0" fontId="53" fillId="0" borderId="0" xfId="0" applyFont="1" applyAlignment="1" applyProtection="1">
      <alignment horizontal="left" vertical="center" wrapText="1" readingOrder="1"/>
    </xf>
    <xf numFmtId="0" fontId="53" fillId="0" borderId="0" xfId="0" applyFont="1" applyAlignment="1">
      <alignment horizontal="left" vertical="center" wrapText="1" readingOrder="1"/>
    </xf>
    <xf numFmtId="0" fontId="53" fillId="0" borderId="0" xfId="0" applyFont="1" applyAlignment="1">
      <alignment horizontal="left" vertical="center" readingOrder="1"/>
    </xf>
    <xf numFmtId="0" fontId="25" fillId="0" borderId="0" xfId="0" applyFont="1" applyFill="1" applyBorder="1" applyAlignment="1" applyProtection="1">
      <alignment horizontal="left" vertical="top"/>
      <protection locked="0"/>
    </xf>
    <xf numFmtId="1" fontId="25" fillId="0" borderId="0" xfId="0" applyNumberFormat="1" applyFont="1" applyFill="1" applyBorder="1" applyAlignment="1" applyProtection="1">
      <alignment horizontal="left" vertical="top"/>
      <protection locked="0"/>
    </xf>
    <xf numFmtId="0" fontId="0" fillId="0" borderId="0" xfId="0" applyBorder="1" applyAlignment="1">
      <alignment horizontal="center"/>
    </xf>
    <xf numFmtId="0" fontId="8" fillId="0" borderId="0" xfId="0" applyFont="1" applyFill="1" applyBorder="1" applyAlignment="1">
      <alignment horizontal="right" shrinkToFit="1"/>
    </xf>
    <xf numFmtId="0" fontId="8" fillId="0" borderId="0" xfId="0" applyFont="1" applyFill="1" applyBorder="1" applyAlignment="1">
      <alignment horizontal="left" shrinkToFit="1"/>
    </xf>
    <xf numFmtId="0" fontId="18" fillId="0" borderId="0" xfId="0" applyFont="1" applyFill="1" applyBorder="1" applyAlignment="1" applyProtection="1">
      <alignment horizontal="left" vertical="top" wrapText="1"/>
      <protection locked="0"/>
    </xf>
    <xf numFmtId="0" fontId="0" fillId="0" borderId="0" xfId="0" applyAlignment="1" applyProtection="1">
      <alignment horizontal="left"/>
      <protection locked="0"/>
    </xf>
    <xf numFmtId="0" fontId="22" fillId="0" borderId="0" xfId="0" applyFont="1" applyFill="1" applyBorder="1" applyAlignment="1" applyProtection="1">
      <alignment horizontal="left" vertical="top" wrapText="1"/>
      <protection locked="0"/>
    </xf>
    <xf numFmtId="0" fontId="14" fillId="0" borderId="0" xfId="0" applyFont="1" applyAlignment="1" applyProtection="1">
      <alignment horizontal="left"/>
      <protection locked="0"/>
    </xf>
    <xf numFmtId="0" fontId="17" fillId="0" borderId="0" xfId="0" applyFont="1" applyBorder="1" applyAlignment="1" applyProtection="1">
      <alignment vertical="center" wrapText="1"/>
      <protection locked="0"/>
    </xf>
    <xf numFmtId="0" fontId="0" fillId="0" borderId="0" xfId="0" applyBorder="1" applyAlignment="1" applyProtection="1">
      <alignment wrapText="1"/>
      <protection locked="0"/>
    </xf>
    <xf numFmtId="0" fontId="8" fillId="0" borderId="0" xfId="0" applyFont="1" applyBorder="1" applyAlignment="1" applyProtection="1">
      <alignment horizontal="left" vertical="top"/>
      <protection locked="0"/>
    </xf>
    <xf numFmtId="0" fontId="46" fillId="0" borderId="0" xfId="0" applyFont="1" applyBorder="1" applyAlignment="1" applyProtection="1">
      <alignment horizontal="left" vertical="center" wrapText="1"/>
      <protection hidden="1"/>
    </xf>
    <xf numFmtId="0" fontId="7" fillId="29" borderId="8" xfId="0" applyFont="1" applyFill="1" applyBorder="1" applyAlignment="1" applyProtection="1">
      <alignment horizontal="center" vertical="center" wrapText="1"/>
      <protection hidden="1"/>
    </xf>
    <xf numFmtId="0" fontId="7" fillId="29" borderId="35" xfId="0" applyFont="1" applyFill="1" applyBorder="1" applyAlignment="1" applyProtection="1">
      <alignment horizontal="center" vertical="center" wrapText="1"/>
      <protection hidden="1"/>
    </xf>
    <xf numFmtId="0" fontId="7" fillId="29" borderId="5" xfId="0" applyFont="1" applyFill="1" applyBorder="1" applyAlignment="1" applyProtection="1">
      <alignment horizontal="center" vertical="center"/>
      <protection hidden="1"/>
    </xf>
    <xf numFmtId="0" fontId="32" fillId="21" borderId="8" xfId="0" applyFont="1" applyFill="1" applyBorder="1" applyAlignment="1" applyProtection="1">
      <alignment horizontal="left" vertical="top" wrapText="1"/>
      <protection hidden="1"/>
    </xf>
    <xf numFmtId="0" fontId="32" fillId="21" borderId="5" xfId="0" applyFont="1" applyFill="1" applyBorder="1" applyAlignment="1" applyProtection="1">
      <alignment horizontal="left" vertical="top" wrapText="1"/>
      <protection hidden="1"/>
    </xf>
    <xf numFmtId="0" fontId="7" fillId="27" borderId="8" xfId="0" applyFont="1" applyFill="1" applyBorder="1" applyAlignment="1" applyProtection="1">
      <alignment horizontal="center" vertical="center" wrapText="1"/>
      <protection hidden="1"/>
    </xf>
    <xf numFmtId="0" fontId="7" fillId="27" borderId="35" xfId="0" applyFont="1" applyFill="1" applyBorder="1" applyAlignment="1" applyProtection="1">
      <alignment horizontal="center" vertical="center" wrapText="1"/>
      <protection hidden="1"/>
    </xf>
    <xf numFmtId="0" fontId="7" fillId="27" borderId="5" xfId="0" applyFont="1" applyFill="1" applyBorder="1" applyAlignment="1" applyProtection="1">
      <alignment horizontal="center" vertical="center" wrapText="1"/>
      <protection hidden="1"/>
    </xf>
    <xf numFmtId="0" fontId="7" fillId="0" borderId="8" xfId="0" applyFont="1" applyFill="1" applyBorder="1" applyAlignment="1" applyProtection="1">
      <alignment horizontal="center" vertical="center" wrapText="1"/>
      <protection hidden="1"/>
    </xf>
    <xf numFmtId="0" fontId="7" fillId="0" borderId="35" xfId="0" applyFont="1" applyFill="1" applyBorder="1" applyAlignment="1" applyProtection="1">
      <alignment horizontal="center" vertical="center" wrapText="1"/>
      <protection hidden="1"/>
    </xf>
    <xf numFmtId="0" fontId="7" fillId="0" borderId="5" xfId="0" applyFont="1" applyFill="1" applyBorder="1" applyAlignment="1" applyProtection="1">
      <alignment horizontal="center" vertical="center" wrapText="1"/>
      <protection hidden="1"/>
    </xf>
    <xf numFmtId="165" fontId="25" fillId="0" borderId="8" xfId="0" applyNumberFormat="1" applyFont="1" applyBorder="1" applyAlignment="1" applyProtection="1">
      <alignment horizontal="center" vertical="center"/>
      <protection locked="0"/>
    </xf>
    <xf numFmtId="165" fontId="25" fillId="0" borderId="35" xfId="0" applyNumberFormat="1" applyFont="1" applyBorder="1" applyAlignment="1" applyProtection="1">
      <alignment horizontal="center" vertical="center"/>
      <protection locked="0"/>
    </xf>
    <xf numFmtId="165" fontId="25" fillId="0" borderId="5" xfId="0" applyNumberFormat="1" applyFont="1" applyBorder="1" applyAlignment="1" applyProtection="1">
      <alignment horizontal="center" vertical="center"/>
      <protection locked="0"/>
    </xf>
    <xf numFmtId="0" fontId="0" fillId="29" borderId="1" xfId="0" applyFill="1" applyBorder="1" applyAlignment="1" applyProtection="1">
      <alignment horizontal="center"/>
    </xf>
    <xf numFmtId="0" fontId="35" fillId="16" borderId="35" xfId="0" applyFont="1" applyFill="1" applyBorder="1" applyAlignment="1">
      <alignment horizontal="center" vertical="center"/>
    </xf>
    <xf numFmtId="0" fontId="32" fillId="16" borderId="35" xfId="0" applyFont="1" applyFill="1" applyBorder="1" applyAlignment="1">
      <alignment horizontal="center" vertical="center"/>
    </xf>
    <xf numFmtId="0" fontId="37" fillId="15" borderId="1" xfId="0" applyFont="1" applyFill="1" applyBorder="1" applyAlignment="1">
      <alignment horizontal="left" vertical="center" wrapText="1"/>
    </xf>
    <xf numFmtId="0" fontId="24" fillId="10" borderId="1" xfId="0" applyFont="1" applyFill="1" applyBorder="1" applyAlignment="1">
      <alignment horizontal="left" vertical="center" wrapText="1"/>
    </xf>
    <xf numFmtId="0" fontId="35" fillId="16" borderId="8" xfId="0" applyFont="1" applyFill="1" applyBorder="1" applyAlignment="1">
      <alignment horizontal="left" vertical="center" wrapText="1"/>
    </xf>
    <xf numFmtId="0" fontId="32" fillId="16" borderId="5" xfId="0" applyFont="1" applyFill="1" applyBorder="1" applyAlignment="1">
      <alignment horizontal="left" vertical="center" wrapText="1"/>
    </xf>
    <xf numFmtId="0" fontId="35" fillId="25" borderId="8" xfId="0" applyFont="1" applyFill="1" applyBorder="1" applyAlignment="1">
      <alignment horizontal="center" vertical="center" wrapText="1"/>
    </xf>
    <xf numFmtId="0" fontId="30" fillId="16" borderId="35" xfId="0" applyFont="1" applyFill="1" applyBorder="1" applyAlignment="1">
      <alignment horizontal="center" vertical="center"/>
    </xf>
    <xf numFmtId="0" fontId="67" fillId="37" borderId="22" xfId="23" applyFont="1" applyFill="1" applyBorder="1" applyAlignment="1" applyProtection="1">
      <alignment horizontal="center" vertical="center" wrapText="1"/>
    </xf>
    <xf numFmtId="0" fontId="67" fillId="37" borderId="83" xfId="23" applyFont="1" applyFill="1" applyBorder="1" applyAlignment="1" applyProtection="1">
      <alignment horizontal="center" vertical="center" wrapText="1"/>
    </xf>
    <xf numFmtId="0" fontId="65" fillId="37" borderId="63" xfId="23" applyFont="1" applyFill="1" applyBorder="1" applyAlignment="1" applyProtection="1">
      <alignment horizontal="center" vertical="center" wrapText="1"/>
    </xf>
    <xf numFmtId="0" fontId="65" fillId="37" borderId="64" xfId="23" applyFont="1" applyFill="1" applyBorder="1" applyAlignment="1" applyProtection="1">
      <alignment horizontal="center" vertical="center" wrapText="1"/>
    </xf>
    <xf numFmtId="0" fontId="65" fillId="37" borderId="68" xfId="23" applyFont="1" applyFill="1" applyBorder="1" applyAlignment="1" applyProtection="1">
      <alignment horizontal="center" vertical="center" wrapText="1"/>
    </xf>
    <xf numFmtId="0" fontId="0" fillId="0" borderId="63" xfId="0" applyBorder="1" applyAlignment="1" applyProtection="1">
      <alignment horizontal="left"/>
      <protection locked="0"/>
    </xf>
    <xf numFmtId="0" fontId="0" fillId="0" borderId="68" xfId="0" applyBorder="1" applyAlignment="1" applyProtection="1">
      <alignment horizontal="left"/>
      <protection locked="0"/>
    </xf>
    <xf numFmtId="0" fontId="0" fillId="0" borderId="64" xfId="0" applyBorder="1" applyAlignment="1" applyProtection="1">
      <alignment horizontal="left"/>
      <protection locked="0"/>
    </xf>
    <xf numFmtId="0" fontId="2" fillId="0" borderId="63" xfId="0" applyFont="1" applyBorder="1" applyAlignment="1" applyProtection="1">
      <alignment horizontal="left"/>
      <protection locked="0"/>
    </xf>
    <xf numFmtId="0" fontId="2" fillId="0" borderId="64" xfId="0" applyFont="1" applyBorder="1" applyAlignment="1" applyProtection="1">
      <alignment horizontal="left"/>
      <protection locked="0"/>
    </xf>
    <xf numFmtId="0" fontId="2" fillId="20" borderId="67" xfId="0" applyFont="1" applyFill="1" applyBorder="1" applyAlignment="1" applyProtection="1">
      <alignment horizontal="left"/>
    </xf>
    <xf numFmtId="0" fontId="15" fillId="0" borderId="81" xfId="0" applyFont="1" applyBorder="1" applyAlignment="1" applyProtection="1">
      <alignment horizontal="left" vertical="center"/>
    </xf>
    <xf numFmtId="0" fontId="15" fillId="0" borderId="82" xfId="0" applyFont="1" applyBorder="1" applyAlignment="1" applyProtection="1">
      <alignment horizontal="left" vertical="center"/>
    </xf>
    <xf numFmtId="0" fontId="15" fillId="0" borderId="78" xfId="0" applyFont="1" applyBorder="1" applyAlignment="1" applyProtection="1">
      <alignment horizontal="left" vertical="center"/>
    </xf>
    <xf numFmtId="0" fontId="0" fillId="0" borderId="61" xfId="0" applyBorder="1" applyAlignment="1" applyProtection="1">
      <alignment horizontal="left"/>
      <protection locked="0"/>
    </xf>
    <xf numFmtId="0" fontId="0" fillId="0" borderId="62" xfId="0" applyBorder="1" applyAlignment="1" applyProtection="1">
      <alignment horizontal="left"/>
      <protection locked="0"/>
    </xf>
    <xf numFmtId="0" fontId="0" fillId="0" borderId="55" xfId="0" applyBorder="1" applyAlignment="1" applyProtection="1">
      <alignment horizontal="left"/>
      <protection locked="0"/>
    </xf>
    <xf numFmtId="0" fontId="0" fillId="0" borderId="72" xfId="0" applyBorder="1" applyAlignment="1" applyProtection="1">
      <alignment horizontal="left" vertical="center"/>
    </xf>
    <xf numFmtId="0" fontId="0" fillId="0" borderId="79" xfId="0" applyBorder="1" applyAlignment="1" applyProtection="1">
      <alignment horizontal="left" vertical="center"/>
    </xf>
    <xf numFmtId="0" fontId="66" fillId="36" borderId="71" xfId="23" applyFont="1" applyFill="1" applyBorder="1" applyAlignment="1" applyProtection="1">
      <alignment horizontal="left"/>
    </xf>
    <xf numFmtId="16" fontId="15" fillId="0" borderId="67" xfId="23" applyNumberFormat="1" applyFont="1" applyFill="1" applyBorder="1" applyAlignment="1" applyProtection="1">
      <alignment horizontal="right" vertical="center" wrapText="1"/>
      <protection locked="0"/>
    </xf>
    <xf numFmtId="16" fontId="66" fillId="0" borderId="67" xfId="23" applyNumberFormat="1" applyFont="1" applyFill="1" applyBorder="1" applyAlignment="1" applyProtection="1">
      <alignment horizontal="right" vertical="center" wrapText="1"/>
      <protection locked="0"/>
    </xf>
    <xf numFmtId="2" fontId="66" fillId="20" borderId="63" xfId="23" applyNumberFormat="1" applyFont="1" applyFill="1" applyBorder="1" applyAlignment="1" applyProtection="1">
      <alignment horizontal="center" vertical="center" wrapText="1"/>
      <protection locked="0"/>
    </xf>
    <xf numFmtId="0" fontId="66" fillId="20" borderId="68" xfId="23" applyFont="1" applyFill="1" applyBorder="1" applyAlignment="1" applyProtection="1">
      <alignment horizontal="center" vertical="center" wrapText="1"/>
      <protection locked="0"/>
    </xf>
    <xf numFmtId="0" fontId="15" fillId="0" borderId="80" xfId="0" applyFont="1" applyBorder="1" applyAlignment="1" applyProtection="1">
      <alignment horizontal="center" vertical="center"/>
    </xf>
    <xf numFmtId="0" fontId="1" fillId="19" borderId="63" xfId="0" applyFont="1" applyFill="1" applyBorder="1" applyAlignment="1" applyProtection="1">
      <alignment horizontal="left"/>
    </xf>
    <xf numFmtId="0" fontId="1" fillId="19" borderId="64" xfId="0" applyFont="1" applyFill="1" applyBorder="1" applyAlignment="1" applyProtection="1">
      <alignment horizontal="left"/>
    </xf>
    <xf numFmtId="0" fontId="66" fillId="36" borderId="63" xfId="23" applyFont="1" applyFill="1" applyBorder="1" applyAlignment="1" applyProtection="1">
      <alignment horizontal="left"/>
    </xf>
    <xf numFmtId="0" fontId="66" fillId="36" borderId="64" xfId="23" applyFont="1" applyFill="1" applyBorder="1" applyAlignment="1" applyProtection="1">
      <alignment horizontal="left"/>
    </xf>
    <xf numFmtId="0" fontId="66" fillId="36" borderId="68" xfId="23" applyFont="1" applyFill="1" applyBorder="1" applyAlignment="1" applyProtection="1">
      <alignment horizontal="left"/>
    </xf>
    <xf numFmtId="0" fontId="45" fillId="0" borderId="0" xfId="0" applyFont="1" applyAlignment="1" applyProtection="1">
      <alignment horizontal="left" vertical="center"/>
      <protection hidden="1"/>
    </xf>
    <xf numFmtId="0" fontId="0" fillId="0" borderId="10"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6"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0"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8" xfId="0" applyBorder="1" applyAlignment="1" applyProtection="1">
      <alignment horizontal="center"/>
      <protection locked="0"/>
    </xf>
    <xf numFmtId="165" fontId="25" fillId="0" borderId="8" xfId="0" applyNumberFormat="1" applyFont="1" applyBorder="1" applyAlignment="1" applyProtection="1">
      <alignment horizontal="center" vertical="center"/>
    </xf>
    <xf numFmtId="165" fontId="25" fillId="0" borderId="35" xfId="0" applyNumberFormat="1" applyFont="1" applyBorder="1" applyAlignment="1" applyProtection="1">
      <alignment horizontal="center" vertical="center"/>
    </xf>
    <xf numFmtId="165" fontId="25" fillId="0" borderId="5" xfId="0" applyNumberFormat="1" applyFont="1" applyBorder="1" applyAlignment="1" applyProtection="1">
      <alignment horizontal="center" vertical="center"/>
    </xf>
    <xf numFmtId="0" fontId="71" fillId="24" borderId="0" xfId="0" applyFont="1" applyFill="1" applyBorder="1" applyAlignment="1" applyProtection="1">
      <alignment horizontal="left" vertical="center" wrapText="1"/>
      <protection hidden="1"/>
    </xf>
    <xf numFmtId="0" fontId="8" fillId="18" borderId="8" xfId="0" applyFont="1" applyFill="1" applyBorder="1" applyAlignment="1" applyProtection="1">
      <alignment horizontal="left" vertical="center" wrapText="1"/>
    </xf>
    <xf numFmtId="0" fontId="8" fillId="18" borderId="35" xfId="0" applyFont="1" applyFill="1" applyBorder="1" applyAlignment="1" applyProtection="1">
      <alignment horizontal="left" vertical="center" wrapText="1"/>
    </xf>
    <xf numFmtId="0" fontId="8" fillId="18" borderId="5" xfId="0" applyFont="1" applyFill="1" applyBorder="1" applyAlignment="1" applyProtection="1">
      <alignment horizontal="left" vertical="center" wrapText="1"/>
    </xf>
    <xf numFmtId="0" fontId="58" fillId="41" borderId="0" xfId="0" applyFont="1" applyFill="1" applyAlignment="1" applyProtection="1">
      <alignment horizontal="left" vertical="center"/>
    </xf>
    <xf numFmtId="0" fontId="32" fillId="21" borderId="8" xfId="0" applyFont="1" applyFill="1" applyBorder="1" applyAlignment="1" applyProtection="1">
      <alignment horizontal="center" vertical="center" wrapText="1"/>
      <protection hidden="1"/>
    </xf>
    <xf numFmtId="0" fontId="32" fillId="21" borderId="5" xfId="0" applyFont="1" applyFill="1" applyBorder="1" applyAlignment="1" applyProtection="1">
      <alignment horizontal="center" vertical="center" wrapText="1"/>
      <protection hidden="1"/>
    </xf>
    <xf numFmtId="0" fontId="22" fillId="0" borderId="0" xfId="0" applyFont="1" applyFill="1" applyBorder="1" applyAlignment="1" applyProtection="1">
      <alignment horizontal="left" vertical="top" wrapText="1"/>
    </xf>
    <xf numFmtId="0" fontId="14" fillId="0" borderId="0" xfId="0" applyFont="1" applyAlignment="1" applyProtection="1">
      <alignment horizontal="left"/>
    </xf>
    <xf numFmtId="0" fontId="18" fillId="0" borderId="0" xfId="0" applyFont="1" applyFill="1" applyBorder="1" applyAlignment="1" applyProtection="1">
      <alignment horizontal="left" vertical="top" wrapText="1"/>
    </xf>
    <xf numFmtId="0" fontId="0" fillId="0" borderId="0" xfId="0" applyAlignment="1" applyProtection="1">
      <alignment horizontal="left"/>
    </xf>
    <xf numFmtId="0" fontId="8" fillId="26" borderId="0" xfId="0" applyFont="1" applyFill="1" applyAlignment="1" applyProtection="1">
      <alignment horizontal="left" wrapText="1"/>
    </xf>
    <xf numFmtId="0" fontId="9" fillId="0" borderId="8" xfId="0" applyFont="1" applyBorder="1" applyAlignment="1" applyProtection="1">
      <alignment horizontal="left" vertical="center" wrapText="1"/>
    </xf>
    <xf numFmtId="0" fontId="9" fillId="0" borderId="35" xfId="0" applyFont="1" applyBorder="1" applyAlignment="1" applyProtection="1">
      <alignment horizontal="left" vertical="center" wrapText="1"/>
    </xf>
    <xf numFmtId="0" fontId="0" fillId="0" borderId="44" xfId="0" applyBorder="1" applyAlignment="1" applyProtection="1">
      <alignment horizontal="left" vertical="center"/>
    </xf>
    <xf numFmtId="0" fontId="9" fillId="0" borderId="8" xfId="0" applyFont="1" applyBorder="1" applyAlignment="1" applyProtection="1">
      <alignment wrapText="1"/>
    </xf>
    <xf numFmtId="0" fontId="9" fillId="0" borderId="35" xfId="0" applyFont="1" applyBorder="1" applyAlignment="1" applyProtection="1">
      <alignment wrapText="1"/>
    </xf>
    <xf numFmtId="0" fontId="0" fillId="0" borderId="5" xfId="0" applyBorder="1" applyAlignment="1" applyProtection="1"/>
    <xf numFmtId="0" fontId="8" fillId="26" borderId="0" xfId="0" applyFont="1" applyFill="1" applyAlignment="1" applyProtection="1">
      <alignment wrapText="1"/>
    </xf>
    <xf numFmtId="0" fontId="23" fillId="0" borderId="35" xfId="0" applyFont="1" applyBorder="1" applyAlignment="1" applyProtection="1">
      <alignment horizontal="left" vertical="center" wrapText="1"/>
    </xf>
    <xf numFmtId="0" fontId="23" fillId="0" borderId="5" xfId="0" applyFont="1" applyBorder="1" applyAlignment="1" applyProtection="1">
      <alignment horizontal="left" vertical="center" wrapText="1"/>
    </xf>
    <xf numFmtId="0" fontId="43" fillId="11" borderId="0" xfId="0" applyFont="1" applyFill="1" applyAlignment="1" applyProtection="1">
      <alignment horizontal="left" vertical="center"/>
    </xf>
    <xf numFmtId="0" fontId="8" fillId="11" borderId="0" xfId="0" applyFont="1" applyFill="1" applyAlignment="1" applyProtection="1">
      <alignment horizontal="left" vertical="center"/>
    </xf>
    <xf numFmtId="0" fontId="8" fillId="18" borderId="0" xfId="0" applyFont="1" applyFill="1" applyBorder="1" applyAlignment="1" applyProtection="1">
      <alignment wrapText="1"/>
    </xf>
    <xf numFmtId="0" fontId="26" fillId="11" borderId="8" xfId="0" applyFont="1" applyFill="1" applyBorder="1" applyAlignment="1" applyProtection="1">
      <alignment horizontal="center" vertical="center"/>
    </xf>
    <xf numFmtId="0" fontId="26" fillId="11" borderId="35" xfId="0" applyFont="1" applyFill="1" applyBorder="1" applyAlignment="1" applyProtection="1">
      <alignment horizontal="center" vertical="center"/>
    </xf>
    <xf numFmtId="0" fontId="26" fillId="11" borderId="5" xfId="0" applyFont="1" applyFill="1" applyBorder="1" applyAlignment="1" applyProtection="1">
      <alignment horizontal="center" vertical="center"/>
    </xf>
    <xf numFmtId="0" fontId="9" fillId="0" borderId="11" xfId="0" applyFont="1" applyBorder="1" applyAlignment="1" applyProtection="1">
      <alignment horizontal="left" vertical="center" wrapText="1"/>
    </xf>
    <xf numFmtId="0" fontId="9" fillId="0" borderId="5" xfId="0" applyFont="1" applyBorder="1" applyAlignment="1" applyProtection="1">
      <alignment horizontal="left" vertical="center" wrapText="1"/>
    </xf>
    <xf numFmtId="0" fontId="47" fillId="0" borderId="1" xfId="0" applyFont="1" applyBorder="1" applyAlignment="1" applyProtection="1">
      <alignment horizontal="left" vertical="center" wrapText="1"/>
    </xf>
    <xf numFmtId="0" fontId="21" fillId="0" borderId="0" xfId="0" applyFont="1" applyFill="1" applyBorder="1" applyAlignment="1" applyProtection="1">
      <alignment horizontal="left" vertical="center" wrapText="1"/>
    </xf>
    <xf numFmtId="0" fontId="25" fillId="0" borderId="1" xfId="0" applyFont="1" applyBorder="1" applyAlignment="1">
      <alignment horizontal="center"/>
    </xf>
    <xf numFmtId="0" fontId="25" fillId="0" borderId="0" xfId="0" applyFont="1" applyAlignment="1">
      <alignment horizontal="center"/>
    </xf>
    <xf numFmtId="0" fontId="9" fillId="0" borderId="23" xfId="0" applyFont="1" applyFill="1" applyBorder="1" applyAlignment="1">
      <alignment horizontal="left" vertical="center" wrapText="1"/>
    </xf>
    <xf numFmtId="0" fontId="7" fillId="0" borderId="0" xfId="0" applyFont="1" applyBorder="1" applyAlignment="1">
      <alignment horizontal="left" vertical="center"/>
    </xf>
    <xf numFmtId="0" fontId="25" fillId="0" borderId="8" xfId="0" applyFont="1" applyBorder="1" applyAlignment="1">
      <alignment horizontal="center"/>
    </xf>
    <xf numFmtId="0" fontId="25" fillId="0" borderId="35" xfId="0" applyFont="1" applyBorder="1" applyAlignment="1">
      <alignment horizontal="center"/>
    </xf>
    <xf numFmtId="0" fontId="25" fillId="0" borderId="5" xfId="0" applyFont="1" applyBorder="1" applyAlignment="1">
      <alignment horizontal="center"/>
    </xf>
    <xf numFmtId="0" fontId="8" fillId="20" borderId="1" xfId="0" applyFont="1" applyFill="1" applyBorder="1" applyAlignment="1">
      <alignment horizontal="left"/>
    </xf>
    <xf numFmtId="0" fontId="25" fillId="0" borderId="1" xfId="0" applyFont="1" applyBorder="1" applyAlignment="1">
      <alignment horizontal="left"/>
    </xf>
    <xf numFmtId="0" fontId="25" fillId="0" borderId="1" xfId="0" applyFont="1" applyBorder="1" applyAlignment="1">
      <alignment horizontal="center" vertical="center"/>
    </xf>
    <xf numFmtId="0" fontId="7" fillId="0" borderId="0" xfId="0" applyFont="1" applyFill="1" applyBorder="1" applyAlignment="1">
      <alignment horizontal="left"/>
    </xf>
    <xf numFmtId="0" fontId="8" fillId="20" borderId="11" xfId="0" applyFont="1" applyFill="1" applyBorder="1" applyAlignment="1">
      <alignment horizontal="center" vertical="center"/>
    </xf>
    <xf numFmtId="0" fontId="7" fillId="11" borderId="8" xfId="0" applyFont="1" applyFill="1" applyBorder="1" applyAlignment="1">
      <alignment horizontal="left"/>
    </xf>
    <xf numFmtId="0" fontId="7" fillId="11" borderId="35" xfId="0" applyFont="1" applyFill="1" applyBorder="1" applyAlignment="1">
      <alignment horizontal="left"/>
    </xf>
    <xf numFmtId="0" fontId="7" fillId="11" borderId="5" xfId="0" applyFont="1" applyFill="1" applyBorder="1" applyAlignment="1">
      <alignment horizontal="left"/>
    </xf>
    <xf numFmtId="0" fontId="7" fillId="33" borderId="8" xfId="0" applyFont="1" applyFill="1" applyBorder="1" applyAlignment="1">
      <alignment horizontal="left"/>
    </xf>
    <xf numFmtId="0" fontId="7" fillId="33" borderId="35" xfId="0" applyFont="1" applyFill="1" applyBorder="1" applyAlignment="1">
      <alignment horizontal="left"/>
    </xf>
    <xf numFmtId="0" fontId="7" fillId="33" borderId="5" xfId="0" applyFont="1" applyFill="1" applyBorder="1" applyAlignment="1">
      <alignment horizontal="left"/>
    </xf>
    <xf numFmtId="0" fontId="7" fillId="11" borderId="8" xfId="0" applyFont="1" applyFill="1" applyBorder="1" applyAlignment="1" applyProtection="1">
      <alignment horizontal="left"/>
    </xf>
    <xf numFmtId="0" fontId="7" fillId="11" borderId="35" xfId="0" applyFont="1" applyFill="1" applyBorder="1" applyAlignment="1" applyProtection="1">
      <alignment horizontal="left"/>
    </xf>
    <xf numFmtId="0" fontId="7" fillId="11" borderId="5" xfId="0" applyFont="1" applyFill="1" applyBorder="1" applyAlignment="1" applyProtection="1">
      <alignment horizontal="left"/>
    </xf>
    <xf numFmtId="0" fontId="7" fillId="11" borderId="48" xfId="0" applyFont="1" applyFill="1" applyBorder="1" applyAlignment="1">
      <alignment horizontal="left"/>
    </xf>
    <xf numFmtId="0" fontId="7" fillId="11" borderId="49" xfId="0" applyFont="1" applyFill="1" applyBorder="1" applyAlignment="1">
      <alignment horizontal="left"/>
    </xf>
    <xf numFmtId="0" fontId="7" fillId="11" borderId="50" xfId="0" applyFont="1" applyFill="1" applyBorder="1" applyAlignment="1">
      <alignment horizontal="left"/>
    </xf>
    <xf numFmtId="0" fontId="60" fillId="0" borderId="25" xfId="0" applyFont="1" applyBorder="1" applyAlignment="1">
      <alignment horizontal="left"/>
    </xf>
    <xf numFmtId="0" fontId="60" fillId="0" borderId="27" xfId="0" applyFont="1" applyBorder="1" applyAlignment="1">
      <alignment horizontal="left"/>
    </xf>
    <xf numFmtId="0" fontId="60" fillId="0" borderId="45" xfId="0" applyFont="1" applyBorder="1" applyAlignment="1">
      <alignment horizontal="left"/>
    </xf>
    <xf numFmtId="0" fontId="60" fillId="0" borderId="46" xfId="0" applyFont="1" applyBorder="1" applyAlignment="1">
      <alignment horizontal="left"/>
    </xf>
    <xf numFmtId="0" fontId="60" fillId="0" borderId="26" xfId="0" applyFont="1" applyBorder="1" applyAlignment="1">
      <alignment horizontal="left"/>
    </xf>
    <xf numFmtId="0" fontId="60" fillId="0" borderId="28" xfId="0" applyFont="1" applyBorder="1" applyAlignment="1">
      <alignment horizontal="left"/>
    </xf>
    <xf numFmtId="0" fontId="28" fillId="0" borderId="0" xfId="0" applyFont="1" applyAlignment="1">
      <alignment horizontal="left" vertical="top" wrapText="1"/>
    </xf>
    <xf numFmtId="0" fontId="25" fillId="0" borderId="44" xfId="0" applyFont="1" applyBorder="1" applyAlignment="1">
      <alignment horizontal="center"/>
    </xf>
    <xf numFmtId="0" fontId="32" fillId="0" borderId="23" xfId="0" applyFont="1" applyFill="1" applyBorder="1" applyAlignment="1">
      <alignment horizontal="left" wrapText="1"/>
    </xf>
    <xf numFmtId="0" fontId="32" fillId="31" borderId="1" xfId="0" applyFont="1" applyFill="1" applyBorder="1" applyAlignment="1">
      <alignment horizontal="left"/>
    </xf>
    <xf numFmtId="0" fontId="0" fillId="0" borderId="22" xfId="0" applyBorder="1" applyAlignment="1">
      <alignment horizontal="center"/>
    </xf>
    <xf numFmtId="0" fontId="0" fillId="0" borderId="11" xfId="0" applyBorder="1" applyAlignment="1">
      <alignment horizontal="center"/>
    </xf>
    <xf numFmtId="0" fontId="32" fillId="31" borderId="8" xfId="0" applyFont="1" applyFill="1" applyBorder="1" applyAlignment="1">
      <alignment horizontal="left" vertical="center"/>
    </xf>
    <xf numFmtId="0" fontId="32" fillId="31" borderId="35" xfId="0" applyFont="1" applyFill="1" applyBorder="1" applyAlignment="1">
      <alignment horizontal="left" vertical="center"/>
    </xf>
    <xf numFmtId="0" fontId="32" fillId="31" borderId="44" xfId="0" applyFont="1" applyFill="1" applyBorder="1" applyAlignment="1">
      <alignment horizontal="left" vertical="center"/>
    </xf>
    <xf numFmtId="0" fontId="62" fillId="0" borderId="10" xfId="0" applyFont="1" applyBorder="1" applyAlignment="1">
      <alignment horizontal="left"/>
    </xf>
    <xf numFmtId="0" fontId="62" fillId="0" borderId="24" xfId="0" applyFont="1" applyBorder="1" applyAlignment="1">
      <alignment horizontal="left"/>
    </xf>
    <xf numFmtId="0" fontId="62" fillId="0" borderId="6" xfId="0" applyFont="1" applyBorder="1" applyAlignment="1">
      <alignment horizontal="left"/>
    </xf>
    <xf numFmtId="0" fontId="62" fillId="0" borderId="26" xfId="0" applyFont="1" applyBorder="1" applyAlignment="1">
      <alignment horizontal="left"/>
    </xf>
    <xf numFmtId="0" fontId="62" fillId="0" borderId="23" xfId="0" applyFont="1" applyBorder="1" applyAlignment="1">
      <alignment horizontal="left"/>
    </xf>
    <xf numFmtId="0" fontId="62" fillId="0" borderId="28" xfId="0" applyFont="1" applyBorder="1" applyAlignment="1">
      <alignment horizontal="left"/>
    </xf>
    <xf numFmtId="0" fontId="0" fillId="0" borderId="10" xfId="0" applyBorder="1" applyAlignment="1">
      <alignment horizontal="center"/>
    </xf>
    <xf numFmtId="0" fontId="0" fillId="0" borderId="24" xfId="0" applyBorder="1" applyAlignment="1">
      <alignment horizontal="center"/>
    </xf>
    <xf numFmtId="0" fontId="0" fillId="0" borderId="6" xfId="0" applyBorder="1" applyAlignment="1">
      <alignment horizontal="center"/>
    </xf>
    <xf numFmtId="0" fontId="0" fillId="0" borderId="26" xfId="0" applyBorder="1" applyAlignment="1">
      <alignment horizontal="center"/>
    </xf>
    <xf numFmtId="0" fontId="0" fillId="0" borderId="23" xfId="0" applyBorder="1" applyAlignment="1">
      <alignment horizontal="center"/>
    </xf>
    <xf numFmtId="0" fontId="0" fillId="0" borderId="28" xfId="0" applyBorder="1" applyAlignment="1">
      <alignment horizontal="center"/>
    </xf>
    <xf numFmtId="0" fontId="0" fillId="0" borderId="10" xfId="0" applyBorder="1" applyAlignment="1">
      <alignment horizontal="left"/>
    </xf>
    <xf numFmtId="0" fontId="0" fillId="0" borderId="24" xfId="0" applyBorder="1" applyAlignment="1">
      <alignment horizontal="left"/>
    </xf>
    <xf numFmtId="0" fontId="0" fillId="0" borderId="6" xfId="0" applyBorder="1" applyAlignment="1">
      <alignment horizontal="left"/>
    </xf>
    <xf numFmtId="0" fontId="0" fillId="0" borderId="26" xfId="0" applyBorder="1" applyAlignment="1">
      <alignment horizontal="left"/>
    </xf>
    <xf numFmtId="0" fontId="0" fillId="0" borderId="23" xfId="0" applyBorder="1" applyAlignment="1">
      <alignment horizontal="left"/>
    </xf>
    <xf numFmtId="0" fontId="0" fillId="0" borderId="28" xfId="0" applyBorder="1" applyAlignment="1">
      <alignment horizontal="left"/>
    </xf>
    <xf numFmtId="0" fontId="60" fillId="0" borderId="0" xfId="0" applyFont="1" applyBorder="1" applyAlignment="1">
      <alignment horizontal="left"/>
    </xf>
    <xf numFmtId="0" fontId="32" fillId="31" borderId="8" xfId="0" applyFont="1" applyFill="1" applyBorder="1" applyAlignment="1">
      <alignment horizontal="left" wrapText="1"/>
    </xf>
    <xf numFmtId="0" fontId="32" fillId="31" borderId="44" xfId="0" applyFont="1" applyFill="1" applyBorder="1" applyAlignment="1">
      <alignment horizontal="left" wrapText="1"/>
    </xf>
    <xf numFmtId="0" fontId="62" fillId="0" borderId="45" xfId="0" applyFont="1" applyBorder="1" applyAlignment="1">
      <alignment horizontal="left"/>
    </xf>
    <xf numFmtId="0" fontId="62" fillId="0" borderId="46" xfId="0" applyFont="1" applyBorder="1" applyAlignment="1">
      <alignment horizontal="left"/>
    </xf>
    <xf numFmtId="0" fontId="62" fillId="0" borderId="25" xfId="0" applyFont="1" applyBorder="1" applyAlignment="1">
      <alignment horizontal="left"/>
    </xf>
    <xf numFmtId="0" fontId="62" fillId="0" borderId="27" xfId="0" applyFont="1" applyBorder="1" applyAlignment="1">
      <alignment horizontal="left"/>
    </xf>
    <xf numFmtId="0" fontId="32" fillId="31" borderId="8" xfId="0" applyFont="1" applyFill="1" applyBorder="1" applyAlignment="1">
      <alignment horizontal="left"/>
    </xf>
    <xf numFmtId="0" fontId="32" fillId="31" borderId="44" xfId="0" applyFont="1" applyFill="1" applyBorder="1" applyAlignment="1">
      <alignment horizontal="left"/>
    </xf>
    <xf numFmtId="0" fontId="32" fillId="31" borderId="35" xfId="0" applyFont="1" applyFill="1" applyBorder="1" applyAlignment="1">
      <alignment horizontal="left"/>
    </xf>
    <xf numFmtId="0" fontId="62" fillId="0" borderId="22" xfId="0" applyFont="1" applyBorder="1" applyAlignment="1">
      <alignment horizontal="center"/>
    </xf>
    <xf numFmtId="0" fontId="62" fillId="0" borderId="11" xfId="0" applyFont="1" applyBorder="1" applyAlignment="1">
      <alignment horizontal="center"/>
    </xf>
    <xf numFmtId="0" fontId="0" fillId="0" borderId="35" xfId="0" applyBorder="1" applyAlignment="1">
      <alignment horizontal="center"/>
    </xf>
    <xf numFmtId="0" fontId="0" fillId="0" borderId="8" xfId="0" applyBorder="1" applyAlignment="1">
      <alignment horizontal="center"/>
    </xf>
    <xf numFmtId="0" fontId="0" fillId="0" borderId="5" xfId="0" applyBorder="1" applyAlignment="1">
      <alignment horizontal="center"/>
    </xf>
    <xf numFmtId="0" fontId="2" fillId="31" borderId="8" xfId="0" applyFont="1" applyFill="1" applyBorder="1" applyAlignment="1">
      <alignment horizontal="left" wrapText="1"/>
    </xf>
    <xf numFmtId="0" fontId="2" fillId="31" borderId="35" xfId="0" applyFont="1" applyFill="1" applyBorder="1" applyAlignment="1">
      <alignment horizontal="left" wrapText="1"/>
    </xf>
    <xf numFmtId="0" fontId="2" fillId="31" borderId="5" xfId="0" applyFont="1" applyFill="1" applyBorder="1" applyAlignment="1">
      <alignment horizontal="left" wrapText="1"/>
    </xf>
    <xf numFmtId="0" fontId="0" fillId="0" borderId="1" xfId="0" applyBorder="1" applyAlignment="1">
      <alignment horizontal="center"/>
    </xf>
    <xf numFmtId="0" fontId="2" fillId="31" borderId="1" xfId="0" applyFont="1" applyFill="1" applyBorder="1" applyAlignment="1">
      <alignment horizontal="left"/>
    </xf>
    <xf numFmtId="0" fontId="0" fillId="0" borderId="0" xfId="0" applyAlignment="1">
      <alignment horizontal="center"/>
    </xf>
    <xf numFmtId="0" fontId="8" fillId="10" borderId="10" xfId="0" applyFont="1" applyFill="1" applyBorder="1" applyAlignment="1">
      <alignment vertical="center" wrapText="1"/>
    </xf>
    <xf numFmtId="0" fontId="8" fillId="10" borderId="24" xfId="0" applyFont="1" applyFill="1" applyBorder="1" applyAlignment="1">
      <alignment vertical="center" wrapText="1"/>
    </xf>
    <xf numFmtId="0" fontId="8" fillId="10" borderId="6" xfId="0" applyFont="1" applyFill="1" applyBorder="1" applyAlignment="1">
      <alignment vertical="center" wrapText="1"/>
    </xf>
    <xf numFmtId="0" fontId="8" fillId="10" borderId="26" xfId="0" applyFont="1" applyFill="1" applyBorder="1" applyAlignment="1">
      <alignment vertical="center" wrapText="1"/>
    </xf>
    <xf numFmtId="0" fontId="8" fillId="10" borderId="23" xfId="0" applyFont="1" applyFill="1" applyBorder="1" applyAlignment="1">
      <alignment vertical="center" wrapText="1"/>
    </xf>
    <xf numFmtId="0" fontId="8" fillId="10" borderId="28" xfId="0" applyFont="1" applyFill="1" applyBorder="1" applyAlignment="1">
      <alignment vertical="center" wrapText="1"/>
    </xf>
    <xf numFmtId="0" fontId="8" fillId="23" borderId="10" xfId="0" applyFont="1" applyFill="1" applyBorder="1" applyAlignment="1">
      <alignment horizontal="left" vertical="center" wrapText="1"/>
    </xf>
    <xf numFmtId="0" fontId="8" fillId="23" borderId="26" xfId="0" applyFont="1" applyFill="1" applyBorder="1" applyAlignment="1">
      <alignment horizontal="left" vertical="center" wrapText="1"/>
    </xf>
  </cellXfs>
  <cellStyles count="24">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Besuchter Hyperlink" xfId="20" builtinId="9" hidden="1"/>
    <cellStyle name="Besuchter Hyperlink" xfId="21" builtinId="9" hidden="1"/>
    <cellStyle name="Besuchter Hyperlink" xfId="22" builtinId="9" hidden="1"/>
    <cellStyle name="Link" xfId="19" builtinId="8"/>
    <cellStyle name="Standard" xfId="0" builtinId="0"/>
    <cellStyle name="Standard 2" xfId="23"/>
  </cellStyles>
  <dxfs count="3">
    <dxf>
      <font>
        <color rgb="FF9C0006"/>
      </font>
      <fill>
        <patternFill>
          <bgColor rgb="FFFFC7CE"/>
        </patternFill>
      </fill>
    </dxf>
    <dxf>
      <fill>
        <patternFill>
          <bgColor rgb="FFFFC7CE"/>
        </patternFill>
      </fill>
    </dxf>
    <dxf>
      <fill>
        <patternFill>
          <bgColor rgb="FFFFC7CE"/>
        </patternFill>
      </fill>
    </dxf>
  </dxfs>
  <tableStyles count="0" defaultTableStyle="TableStyleMedium9" defaultPivotStyle="PivotStyleMedium4"/>
  <colors>
    <mruColors>
      <color rgb="FFF7FF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127000</xdr:colOff>
      <xdr:row>56</xdr:row>
      <xdr:rowOff>152400</xdr:rowOff>
    </xdr:from>
    <xdr:to>
      <xdr:col>1</xdr:col>
      <xdr:colOff>1819989</xdr:colOff>
      <xdr:row>64</xdr:row>
      <xdr:rowOff>25400</xdr:rowOff>
    </xdr:to>
    <xdr:sp macro="" textlink="">
      <xdr:nvSpPr>
        <xdr:cNvPr id="1025" name="Textfeld 4">
          <a:extLst>
            <a:ext uri="{FF2B5EF4-FFF2-40B4-BE49-F238E27FC236}">
              <a16:creationId xmlns:a16="http://schemas.microsoft.com/office/drawing/2014/main" id="{00000000-0008-0000-0000-000001040000}"/>
            </a:ext>
          </a:extLst>
        </xdr:cNvPr>
        <xdr:cNvSpPr txBox="1">
          <a:spLocks noChangeArrowheads="1"/>
        </xdr:cNvSpPr>
      </xdr:nvSpPr>
      <xdr:spPr bwMode="auto">
        <a:xfrm>
          <a:off x="127000" y="10198100"/>
          <a:ext cx="2654300" cy="1193800"/>
        </a:xfrm>
        <a:prstGeom prst="rect">
          <a:avLst/>
        </a:prstGeom>
        <a:solidFill>
          <a:srgbClr val="FFFFFF"/>
        </a:solidFill>
        <a:ln>
          <a:noFill/>
        </a:ln>
        <a:extLs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91440" tIns="45720" rIns="91440" bIns="45720" anchor="t"/>
        <a:lstStyle/>
        <a:p>
          <a:pPr algn="l" rtl="0">
            <a:defRPr sz="1000"/>
          </a:pPr>
          <a:r>
            <a:rPr lang="de-DE" sz="900" b="0" i="0" u="sng" strike="noStrike" baseline="0">
              <a:solidFill>
                <a:srgbClr val="000000"/>
              </a:solidFill>
              <a:latin typeface="Calibri"/>
              <a:ea typeface="Calibri"/>
              <a:cs typeface="Calibri"/>
            </a:rPr>
            <a:t>Erstellt:</a:t>
          </a:r>
        </a:p>
        <a:p>
          <a:pPr algn="l" rtl="0">
            <a:defRPr sz="1000"/>
          </a:pPr>
          <a:r>
            <a:rPr lang="de-DE" sz="900" b="0" i="0" u="none" strike="noStrike" baseline="0">
              <a:solidFill>
                <a:srgbClr val="000000"/>
              </a:solidFill>
              <a:latin typeface="Calibri"/>
              <a:ea typeface="Calibri"/>
              <a:cs typeface="Calibri"/>
            </a:rPr>
            <a:t>Stefan Rudlstorfer, LK Oberösterreich</a:t>
          </a:r>
        </a:p>
        <a:p>
          <a:pPr algn="l" rtl="0">
            <a:defRPr sz="1000"/>
          </a:pPr>
          <a:r>
            <a:rPr lang="de-DE" sz="900" b="0" i="0" u="none" strike="noStrike" baseline="0">
              <a:solidFill>
                <a:srgbClr val="000000"/>
              </a:solidFill>
              <a:latin typeface="Calibri"/>
              <a:ea typeface="Calibri"/>
              <a:cs typeface="Calibri"/>
            </a:rPr>
            <a:t>DI Veronika Edler, BIO AUSTRIA</a:t>
          </a:r>
        </a:p>
        <a:p>
          <a:pPr algn="l" rtl="0">
            <a:defRPr sz="1000"/>
          </a:pPr>
          <a:endParaRPr lang="de-DE" sz="900" b="0" i="0" u="none" strike="noStrike" baseline="0">
            <a:solidFill>
              <a:srgbClr val="000000"/>
            </a:solidFill>
            <a:latin typeface="Calibri"/>
            <a:ea typeface="Calibri"/>
            <a:cs typeface="Calibri"/>
          </a:endParaRPr>
        </a:p>
        <a:p>
          <a:pPr algn="l" rtl="0">
            <a:defRPr sz="1000"/>
          </a:pPr>
          <a:r>
            <a:rPr lang="de-DE" sz="900" b="0" i="0" u="none" strike="noStrike" baseline="0">
              <a:solidFill>
                <a:srgbClr val="000000"/>
              </a:solidFill>
              <a:latin typeface="Calibri"/>
              <a:ea typeface="Calibri"/>
              <a:cs typeface="Calibri"/>
            </a:rPr>
            <a:t>Stand: März 2020</a:t>
          </a:r>
        </a:p>
      </xdr:txBody>
    </xdr:sp>
    <xdr:clientData/>
  </xdr:twoCellAnchor>
  <xdr:twoCellAnchor>
    <xdr:from>
      <xdr:col>1</xdr:col>
      <xdr:colOff>1781175</xdr:colOff>
      <xdr:row>20</xdr:row>
      <xdr:rowOff>50800</xdr:rowOff>
    </xdr:from>
    <xdr:to>
      <xdr:col>3</xdr:col>
      <xdr:colOff>253748</xdr:colOff>
      <xdr:row>54</xdr:row>
      <xdr:rowOff>0</xdr:rowOff>
    </xdr:to>
    <xdr:sp macro="" textlink="">
      <xdr:nvSpPr>
        <xdr:cNvPr id="1026" name="Textfeld 1">
          <a:extLst>
            <a:ext uri="{FF2B5EF4-FFF2-40B4-BE49-F238E27FC236}">
              <a16:creationId xmlns:a16="http://schemas.microsoft.com/office/drawing/2014/main" id="{00000000-0008-0000-0000-000002040000}"/>
            </a:ext>
          </a:extLst>
        </xdr:cNvPr>
        <xdr:cNvSpPr txBox="1">
          <a:spLocks noChangeArrowheads="1"/>
        </xdr:cNvSpPr>
      </xdr:nvSpPr>
      <xdr:spPr bwMode="auto">
        <a:xfrm>
          <a:off x="2743200" y="4152900"/>
          <a:ext cx="5410200" cy="55626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BCBCBC"/>
              </a:solidFill>
              <a:miter lim="800000"/>
              <a:headEnd/>
              <a:tailEnd/>
            </a14:hiddenLine>
          </a:ext>
        </a:extLst>
      </xdr:spPr>
      <xdr:txBody>
        <a:bodyPr vertOverflow="clip" wrap="square" lIns="91440" tIns="45720" rIns="91440" bIns="45720" anchor="t"/>
        <a:lstStyle/>
        <a:p>
          <a:pPr algn="l" rtl="0">
            <a:defRPr sz="1000"/>
          </a:pPr>
          <a:r>
            <a:rPr lang="de-DE" sz="1400" b="1" i="0" u="none" strike="noStrike" baseline="0">
              <a:solidFill>
                <a:srgbClr val="006411"/>
              </a:solidFill>
              <a:latin typeface="Calibri"/>
              <a:ea typeface="Calibri"/>
              <a:cs typeface="Calibri"/>
            </a:rPr>
            <a:t>Umsetzung der Weidehaltung für Raufutterverzehrer am Bio-Betrieb</a:t>
          </a:r>
        </a:p>
        <a:p>
          <a:pPr algn="l" rtl="0">
            <a:defRPr sz="1000"/>
          </a:pPr>
          <a:endParaRPr lang="de-DE" sz="1100" b="0" i="0" u="none" strike="noStrike" baseline="0">
            <a:solidFill>
              <a:srgbClr val="000000"/>
            </a:solidFill>
            <a:latin typeface="Calibri"/>
            <a:ea typeface="Calibri"/>
            <a:cs typeface="Calibri"/>
          </a:endParaRPr>
        </a:p>
        <a:p>
          <a:pPr algn="l" rtl="0">
            <a:defRPr sz="1000"/>
          </a:pPr>
          <a:r>
            <a:rPr lang="de-DE" sz="1100" b="0" i="0" u="none" strike="noStrike" baseline="0">
              <a:solidFill>
                <a:srgbClr val="000000"/>
              </a:solidFill>
              <a:latin typeface="Calibri"/>
              <a:ea typeface="Calibri"/>
              <a:cs typeface="Calibri"/>
            </a:rPr>
            <a:t>Im Hinblick auf Tiergesundheit, artgerechte Haltung und Produktqualität bietet die Weidehaltung zahlreiche Vorteile. In vielen Fällen sind durch die Optimierung der Weidehaltung ebenfalls betriebs- und arbeitswirtschaftliche Verbesserungen möglich. Daher sollte die Weidehaltung als Chance für betriebliche Weiterentwicklungen gesehen werden. </a:t>
          </a:r>
        </a:p>
        <a:p>
          <a:pPr algn="l" rtl="0">
            <a:defRPr sz="1000"/>
          </a:pPr>
          <a:endParaRPr lang="de-DE" sz="1100" b="0" i="0" u="none" strike="noStrike" baseline="0">
            <a:solidFill>
              <a:srgbClr val="000000"/>
            </a:solidFill>
            <a:latin typeface="Calibri"/>
            <a:ea typeface="Calibri"/>
            <a:cs typeface="Calibri"/>
          </a:endParaRPr>
        </a:p>
        <a:p>
          <a:pPr algn="l" rtl="0">
            <a:defRPr sz="1000"/>
          </a:pPr>
          <a:r>
            <a:rPr lang="de-DE" sz="1100" b="0" i="0" u="none" strike="noStrike" baseline="0">
              <a:solidFill>
                <a:srgbClr val="000000"/>
              </a:solidFill>
              <a:latin typeface="+mn-lt"/>
              <a:ea typeface="Calibri"/>
              <a:cs typeface="Calibri"/>
            </a:rPr>
            <a:t>Der vorliegende Weiderechner inkl. Weideplan stellt die Umsetzung der Weidevorgaben hinsichtlich der Bio-Verordnung sicher und stellt die notwendigen Dokumentationsblätter zur Verfügung.</a:t>
          </a:r>
          <a:endParaRPr lang="de-DE" sz="1100" b="0" i="0" u="none" strike="noStrike" baseline="0">
            <a:solidFill>
              <a:srgbClr val="000000"/>
            </a:solidFill>
            <a:latin typeface="Calibri"/>
            <a:ea typeface="Calibri"/>
            <a:cs typeface="Calibri"/>
          </a:endParaRPr>
        </a:p>
        <a:p>
          <a:pPr algn="l" rtl="0">
            <a:lnSpc>
              <a:spcPts val="1300"/>
            </a:lnSpc>
            <a:defRPr sz="1000"/>
          </a:pPr>
          <a:endParaRPr lang="de-DE" sz="1100" b="0" i="0" u="none" strike="noStrike" baseline="0">
            <a:solidFill>
              <a:srgbClr val="000000"/>
            </a:solidFill>
            <a:latin typeface="Calibri"/>
            <a:ea typeface="Calibri"/>
            <a:cs typeface="Calibri"/>
          </a:endParaRPr>
        </a:p>
        <a:p>
          <a:pPr algn="l" rtl="0">
            <a:lnSpc>
              <a:spcPts val="1300"/>
            </a:lnSpc>
            <a:defRPr sz="1000"/>
          </a:pPr>
          <a:r>
            <a:rPr lang="de-DE" sz="1100" b="0" i="0" u="none" strike="noStrike" baseline="0">
              <a:solidFill>
                <a:srgbClr val="000000"/>
              </a:solidFill>
              <a:latin typeface="Calibri"/>
              <a:ea typeface="Calibri"/>
              <a:cs typeface="Calibri"/>
            </a:rPr>
            <a:t>Der/die BetriebsleiterIn kann zur Berechnung der zu weidenden Tieranzahl zwischen zwei Varianten wählen. </a:t>
          </a:r>
        </a:p>
        <a:p>
          <a:pPr algn="l" rtl="0">
            <a:lnSpc>
              <a:spcPts val="1300"/>
            </a:lnSpc>
            <a:defRPr sz="1000"/>
          </a:pPr>
          <a:endParaRPr lang="de-DE" sz="1100" b="0" i="0" u="none" strike="noStrike" baseline="0">
            <a:solidFill>
              <a:srgbClr val="000000"/>
            </a:solidFill>
            <a:latin typeface="Calibri"/>
            <a:ea typeface="Calibri"/>
            <a:cs typeface="Calibri"/>
          </a:endParaRPr>
        </a:p>
        <a:p>
          <a:pPr algn="l" rtl="0">
            <a:lnSpc>
              <a:spcPts val="1300"/>
            </a:lnSpc>
            <a:defRPr sz="1000"/>
          </a:pPr>
          <a:r>
            <a:rPr lang="de-DE" sz="1100" b="0" i="0" u="none" strike="noStrike" baseline="0">
              <a:solidFill>
                <a:srgbClr val="000000"/>
              </a:solidFill>
              <a:latin typeface="Calibri"/>
              <a:ea typeface="Calibri"/>
              <a:cs typeface="Calibri"/>
            </a:rPr>
            <a:t>a) 50 % des RGVE-Bestandes</a:t>
          </a:r>
        </a:p>
        <a:p>
          <a:pPr algn="l" rtl="0">
            <a:lnSpc>
              <a:spcPts val="1300"/>
            </a:lnSpc>
            <a:defRPr sz="1000"/>
          </a:pPr>
          <a:r>
            <a:rPr lang="de-DE" sz="1100" b="0" i="0" u="none" strike="noStrike" baseline="0">
              <a:solidFill>
                <a:srgbClr val="000000"/>
              </a:solidFill>
              <a:latin typeface="Calibri"/>
              <a:ea typeface="Calibri"/>
              <a:cs typeface="Calibri"/>
            </a:rPr>
            <a:t>oder  </a:t>
          </a:r>
        </a:p>
        <a:p>
          <a:pPr algn="l" rtl="0">
            <a:lnSpc>
              <a:spcPts val="1300"/>
            </a:lnSpc>
            <a:defRPr sz="1000"/>
          </a:pPr>
          <a:r>
            <a:rPr lang="de-DE" sz="1100" b="0" i="0" u="none" strike="noStrike" baseline="0">
              <a:solidFill>
                <a:srgbClr val="000000"/>
              </a:solidFill>
              <a:latin typeface="Calibri"/>
              <a:ea typeface="Calibri"/>
              <a:cs typeface="Calibri"/>
            </a:rPr>
            <a:t>b) 1 RGVE pro Hektar weidefähigem Grünland </a:t>
          </a:r>
        </a:p>
        <a:p>
          <a:pPr algn="l" rtl="0">
            <a:lnSpc>
              <a:spcPts val="1300"/>
            </a:lnSpc>
            <a:defRPr sz="1000"/>
          </a:pPr>
          <a:endParaRPr lang="de-DE" sz="1100" b="0" i="0" u="none" strike="noStrike" baseline="0">
            <a:solidFill>
              <a:srgbClr val="000000"/>
            </a:solidFill>
            <a:latin typeface="Calibri"/>
            <a:ea typeface="Calibri"/>
            <a:cs typeface="Calibri"/>
          </a:endParaRPr>
        </a:p>
        <a:p>
          <a:pPr algn="l" rtl="0">
            <a:lnSpc>
              <a:spcPts val="1300"/>
            </a:lnSpc>
            <a:defRPr sz="1000"/>
          </a:pPr>
          <a:r>
            <a:rPr lang="de-DE" sz="1100" b="0" i="0" u="none" strike="noStrike" baseline="0">
              <a:solidFill>
                <a:srgbClr val="000000"/>
              </a:solidFill>
              <a:latin typeface="Calibri"/>
              <a:ea typeface="Calibri"/>
              <a:cs typeface="Calibri"/>
            </a:rPr>
            <a:t>Es obliegt der Entscheidung des Betriebsleiters, welche Flächen beweidet werden und welche Tiere auf die Weide kommen. Anders als wie in der ÖPUL-Maßnahme "Tierschutz-Weide" sind  hier auch keine Mindestweideflächen bzw. –weidetage angegeben. </a:t>
          </a:r>
        </a:p>
        <a:p>
          <a:pPr algn="l" rtl="0">
            <a:lnSpc>
              <a:spcPts val="1300"/>
            </a:lnSpc>
            <a:defRPr sz="1000"/>
          </a:pPr>
          <a:endParaRPr lang="de-DE" sz="1100" b="0" i="0" u="none" strike="noStrike" baseline="0">
            <a:solidFill>
              <a:srgbClr val="000000"/>
            </a:solidFill>
            <a:latin typeface="Calibri"/>
            <a:ea typeface="Calibri"/>
            <a:cs typeface="Calibri"/>
          </a:endParaRPr>
        </a:p>
      </xdr:txBody>
    </xdr:sp>
    <xdr:clientData/>
  </xdr:twoCellAnchor>
  <xdr:twoCellAnchor editAs="oneCell">
    <xdr:from>
      <xdr:col>1</xdr:col>
      <xdr:colOff>1993900</xdr:colOff>
      <xdr:row>56</xdr:row>
      <xdr:rowOff>12700</xdr:rowOff>
    </xdr:from>
    <xdr:to>
      <xdr:col>1</xdr:col>
      <xdr:colOff>2362200</xdr:colOff>
      <xdr:row>58</xdr:row>
      <xdr:rowOff>101600</xdr:rowOff>
    </xdr:to>
    <xdr:pic>
      <xdr:nvPicPr>
        <xdr:cNvPr id="15790" name="Picture 2">
          <a:extLst>
            <a:ext uri="{FF2B5EF4-FFF2-40B4-BE49-F238E27FC236}">
              <a16:creationId xmlns:a16="http://schemas.microsoft.com/office/drawing/2014/main" id="{00000000-0008-0000-0000-0000AE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46400" y="10033000"/>
          <a:ext cx="368300" cy="4191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1">
              <a:solidFill>
                <a:srgbClr val="000000"/>
              </a:solidFill>
              <a:miter lim="800000"/>
              <a:headEnd/>
              <a:tailEnd/>
            </a14:hiddenLine>
          </a:ext>
        </a:extLst>
      </xdr:spPr>
    </xdr:pic>
    <xdr:clientData/>
  </xdr:twoCellAnchor>
  <xdr:twoCellAnchor editAs="oneCell">
    <xdr:from>
      <xdr:col>0</xdr:col>
      <xdr:colOff>434975</xdr:colOff>
      <xdr:row>23</xdr:row>
      <xdr:rowOff>92077</xdr:rowOff>
    </xdr:from>
    <xdr:to>
      <xdr:col>1</xdr:col>
      <xdr:colOff>1653728</xdr:colOff>
      <xdr:row>40</xdr:row>
      <xdr:rowOff>25401</xdr:rowOff>
    </xdr:to>
    <xdr:pic>
      <xdr:nvPicPr>
        <xdr:cNvPr id="1037" name="Picture 13">
          <a:extLst>
            <a:ext uri="{FF2B5EF4-FFF2-40B4-BE49-F238E27FC236}">
              <a16:creationId xmlns:a16="http://schemas.microsoft.com/office/drawing/2014/main" id="{00000000-0008-0000-0000-00000D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4025" y="4689477"/>
          <a:ext cx="2162905" cy="2740024"/>
        </a:xfrm>
        <a:prstGeom prst="snip1Rect">
          <a:avLst/>
        </a:prstGeom>
        <a:noFill/>
        <a:ln w="1">
          <a:noFill/>
          <a:miter lim="800000"/>
          <a:headEnd/>
          <a:tailEnd type="none" w="med" len="med"/>
        </a:ln>
        <a:effectLst/>
      </xdr:spPr>
    </xdr:pic>
    <xdr:clientData/>
  </xdr:twoCellAnchor>
  <xdr:twoCellAnchor editAs="oneCell">
    <xdr:from>
      <xdr:col>1</xdr:col>
      <xdr:colOff>1981200</xdr:colOff>
      <xdr:row>58</xdr:row>
      <xdr:rowOff>152400</xdr:rowOff>
    </xdr:from>
    <xdr:to>
      <xdr:col>1</xdr:col>
      <xdr:colOff>2616200</xdr:colOff>
      <xdr:row>61</xdr:row>
      <xdr:rowOff>101600</xdr:rowOff>
    </xdr:to>
    <xdr:pic>
      <xdr:nvPicPr>
        <xdr:cNvPr id="15793" name="Bild 9" descr="lk mit Schrift__4c.jpg">
          <a:extLst>
            <a:ext uri="{FF2B5EF4-FFF2-40B4-BE49-F238E27FC236}">
              <a16:creationId xmlns:a16="http://schemas.microsoft.com/office/drawing/2014/main" id="{00000000-0008-0000-0000-0000B13D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933700" y="10502900"/>
          <a:ext cx="635000" cy="444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5</xdr:col>
      <xdr:colOff>127000</xdr:colOff>
      <xdr:row>56</xdr:row>
      <xdr:rowOff>152400</xdr:rowOff>
    </xdr:from>
    <xdr:to>
      <xdr:col>6</xdr:col>
      <xdr:colOff>1828800</xdr:colOff>
      <xdr:row>64</xdr:row>
      <xdr:rowOff>25400</xdr:rowOff>
    </xdr:to>
    <xdr:sp macro="" textlink="">
      <xdr:nvSpPr>
        <xdr:cNvPr id="8" name="Textfeld 4">
          <a:extLst>
            <a:ext uri="{FF2B5EF4-FFF2-40B4-BE49-F238E27FC236}">
              <a16:creationId xmlns:a16="http://schemas.microsoft.com/office/drawing/2014/main" id="{00000000-0008-0000-0000-000008000000}"/>
            </a:ext>
          </a:extLst>
        </xdr:cNvPr>
        <xdr:cNvSpPr txBox="1">
          <a:spLocks noChangeArrowheads="1"/>
        </xdr:cNvSpPr>
      </xdr:nvSpPr>
      <xdr:spPr bwMode="auto">
        <a:xfrm>
          <a:off x="127000" y="10198100"/>
          <a:ext cx="2654300" cy="1193800"/>
        </a:xfrm>
        <a:prstGeom prst="rect">
          <a:avLst/>
        </a:prstGeom>
        <a:solidFill>
          <a:srgbClr val="FFFFFF"/>
        </a:solidFill>
        <a:ln>
          <a:noFill/>
        </a:ln>
        <a:extLs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91440" tIns="45720" rIns="91440" bIns="45720" anchor="t"/>
        <a:lstStyle/>
        <a:p>
          <a:pPr algn="l" rtl="0">
            <a:defRPr sz="1000"/>
          </a:pPr>
          <a:r>
            <a:rPr lang="de-DE" sz="900" b="0" i="0" u="sng" strike="noStrike" baseline="0">
              <a:solidFill>
                <a:srgbClr val="000000"/>
              </a:solidFill>
              <a:latin typeface="Calibri"/>
              <a:ea typeface="Calibri"/>
              <a:cs typeface="Calibri"/>
            </a:rPr>
            <a:t>Erstellt:</a:t>
          </a:r>
        </a:p>
        <a:p>
          <a:pPr algn="l" rtl="0">
            <a:defRPr sz="1000"/>
          </a:pPr>
          <a:r>
            <a:rPr lang="de-DE" sz="900" b="0" i="0" u="none" strike="noStrike" baseline="0">
              <a:solidFill>
                <a:srgbClr val="000000"/>
              </a:solidFill>
              <a:latin typeface="Calibri"/>
              <a:ea typeface="Calibri"/>
              <a:cs typeface="Calibri"/>
            </a:rPr>
            <a:t>DI Johanna Grojer, Biozentrum Kärnten</a:t>
          </a:r>
        </a:p>
        <a:p>
          <a:pPr algn="l" rtl="0">
            <a:defRPr sz="1000"/>
          </a:pPr>
          <a:r>
            <a:rPr lang="de-DE" sz="900" b="0" i="0" u="none" strike="noStrike" baseline="0">
              <a:solidFill>
                <a:srgbClr val="000000"/>
              </a:solidFill>
              <a:latin typeface="Calibri"/>
              <a:ea typeface="Calibri"/>
              <a:cs typeface="Calibri"/>
            </a:rPr>
            <a:t>Stefan Rudlstorfer, LK Oberösterreich</a:t>
          </a:r>
        </a:p>
        <a:p>
          <a:pPr algn="l" rtl="0">
            <a:defRPr sz="1000"/>
          </a:pPr>
          <a:r>
            <a:rPr lang="de-DE" sz="900" b="0" i="0" u="none" strike="noStrike" baseline="0">
              <a:solidFill>
                <a:srgbClr val="000000"/>
              </a:solidFill>
              <a:latin typeface="Calibri"/>
              <a:ea typeface="Calibri"/>
              <a:cs typeface="Calibri"/>
            </a:rPr>
            <a:t>DI Veronika Schmied, BIO AUSTRIA</a:t>
          </a:r>
        </a:p>
        <a:p>
          <a:pPr algn="l" rtl="0">
            <a:defRPr sz="1000"/>
          </a:pPr>
          <a:r>
            <a:rPr lang="de-DE" sz="900" b="0" i="0" u="none" strike="noStrike" baseline="0">
              <a:solidFill>
                <a:srgbClr val="000000"/>
              </a:solidFill>
              <a:latin typeface="Calibri"/>
              <a:ea typeface="Calibri"/>
              <a:cs typeface="Calibri"/>
            </a:rPr>
            <a:t>Reinhard Schröcker, BIO AUSTRIA Sbg.</a:t>
          </a:r>
        </a:p>
        <a:p>
          <a:pPr algn="l" rtl="0">
            <a:defRPr sz="1000"/>
          </a:pPr>
          <a:endParaRPr lang="de-DE" sz="900" b="0" i="0" u="none" strike="noStrike" baseline="0">
            <a:solidFill>
              <a:srgbClr val="000000"/>
            </a:solidFill>
            <a:latin typeface="Calibri"/>
            <a:ea typeface="Calibri"/>
            <a:cs typeface="Calibri"/>
          </a:endParaRPr>
        </a:p>
        <a:p>
          <a:pPr algn="l" rtl="0">
            <a:defRPr sz="1000"/>
          </a:pPr>
          <a:r>
            <a:rPr lang="de-DE" sz="900" b="0" i="0" u="none" strike="noStrike" baseline="0">
              <a:solidFill>
                <a:srgbClr val="000000"/>
              </a:solidFill>
              <a:latin typeface="Calibri"/>
              <a:ea typeface="Calibri"/>
              <a:cs typeface="Calibri"/>
            </a:rPr>
            <a:t>Stand: April 2013</a:t>
          </a:r>
        </a:p>
      </xdr:txBody>
    </xdr:sp>
    <xdr:clientData/>
  </xdr:twoCellAnchor>
  <xdr:twoCellAnchor>
    <xdr:from>
      <xdr:col>6</xdr:col>
      <xdr:colOff>1790700</xdr:colOff>
      <xdr:row>20</xdr:row>
      <xdr:rowOff>50800</xdr:rowOff>
    </xdr:from>
    <xdr:to>
      <xdr:col>8</xdr:col>
      <xdr:colOff>254000</xdr:colOff>
      <xdr:row>54</xdr:row>
      <xdr:rowOff>0</xdr:rowOff>
    </xdr:to>
    <xdr:sp macro="" textlink="">
      <xdr:nvSpPr>
        <xdr:cNvPr id="9" name="Textfeld 1">
          <a:extLst>
            <a:ext uri="{FF2B5EF4-FFF2-40B4-BE49-F238E27FC236}">
              <a16:creationId xmlns:a16="http://schemas.microsoft.com/office/drawing/2014/main" id="{00000000-0008-0000-0000-000009000000}"/>
            </a:ext>
          </a:extLst>
        </xdr:cNvPr>
        <xdr:cNvSpPr txBox="1">
          <a:spLocks noChangeArrowheads="1"/>
        </xdr:cNvSpPr>
      </xdr:nvSpPr>
      <xdr:spPr bwMode="auto">
        <a:xfrm>
          <a:off x="2743200" y="4152900"/>
          <a:ext cx="5410200" cy="55626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BCBCBC"/>
              </a:solidFill>
              <a:miter lim="800000"/>
              <a:headEnd/>
              <a:tailEnd/>
            </a14:hiddenLine>
          </a:ext>
        </a:extLst>
      </xdr:spPr>
      <xdr:txBody>
        <a:bodyPr vertOverflow="clip" wrap="square" lIns="91440" tIns="45720" rIns="91440" bIns="45720" anchor="t"/>
        <a:lstStyle/>
        <a:p>
          <a:pPr algn="l" rtl="0">
            <a:defRPr sz="1000"/>
          </a:pPr>
          <a:r>
            <a:rPr lang="de-DE" sz="1400" b="1" i="0" u="none" strike="noStrike" baseline="0">
              <a:solidFill>
                <a:srgbClr val="006411"/>
              </a:solidFill>
              <a:latin typeface="Calibri"/>
              <a:ea typeface="Calibri"/>
              <a:cs typeface="Calibri"/>
            </a:rPr>
            <a:t>Umsetzung der Weidehaltung für Schafe am Bio-Betrieb</a:t>
          </a:r>
        </a:p>
        <a:p>
          <a:pPr algn="l" rtl="0">
            <a:defRPr sz="1000"/>
          </a:pPr>
          <a:endParaRPr lang="de-DE" sz="1100" b="0" i="0" u="none" strike="noStrike" baseline="0">
            <a:solidFill>
              <a:srgbClr val="000000"/>
            </a:solidFill>
            <a:latin typeface="Calibri"/>
            <a:ea typeface="Calibri"/>
            <a:cs typeface="Calibri"/>
          </a:endParaRPr>
        </a:p>
        <a:p>
          <a:pPr algn="l" rtl="0">
            <a:defRPr sz="1000"/>
          </a:pPr>
          <a:r>
            <a:rPr lang="de-DE" sz="1100" b="0" i="0" u="none" strike="noStrike" baseline="0">
              <a:solidFill>
                <a:srgbClr val="000000"/>
              </a:solidFill>
              <a:latin typeface="Calibri"/>
              <a:ea typeface="Calibri"/>
              <a:cs typeface="Calibri"/>
            </a:rPr>
            <a:t>Die Regelung zur Umsetzung der Weidehaltung für Schafe berücksichtigt unterschiedliche betriebliche Gegebenheiten. Vor allem für jene Fälle, in denen eine Weidehaltung aufgrund der Flächenausstattung bzw. aufgrund des Standortes der Betriebsgebäude nicht oder nur unter erhöhtem Aufwand und Risiko möglich wäre, bietet die Weidevorgabe nun eine Hilfestellung zur korrekten Umsetzung der rechtlichen Vorgaben.                                                                              </a:t>
          </a:r>
        </a:p>
        <a:p>
          <a:pPr algn="l" rtl="0">
            <a:defRPr sz="1000"/>
          </a:pPr>
          <a:endParaRPr lang="de-DE" sz="1100" b="0" i="0" u="none" strike="noStrike" baseline="0">
            <a:solidFill>
              <a:srgbClr val="000000"/>
            </a:solidFill>
            <a:latin typeface="Calibri"/>
            <a:ea typeface="Calibri"/>
            <a:cs typeface="Calibri"/>
          </a:endParaRPr>
        </a:p>
        <a:p>
          <a:pPr algn="l" rtl="0">
            <a:defRPr sz="1000"/>
          </a:pPr>
          <a:r>
            <a:rPr lang="de-DE" sz="1100" b="0" i="0" u="none" strike="noStrike" baseline="0">
              <a:solidFill>
                <a:srgbClr val="000000"/>
              </a:solidFill>
              <a:latin typeface="Calibri"/>
              <a:ea typeface="Calibri"/>
              <a:cs typeface="Calibri"/>
            </a:rPr>
            <a:t>Im Gesamten führt die Regelung dazu, dass bei Vorhandensein von ausreichend weidefähigen Flächen den Schafen Weidegang gewährt werden muss.                                               </a:t>
          </a:r>
        </a:p>
        <a:p>
          <a:pPr algn="l" rtl="0">
            <a:defRPr sz="1000"/>
          </a:pPr>
          <a:r>
            <a:rPr lang="de-DE" sz="1100" b="0" i="0" u="none" strike="noStrike" baseline="0">
              <a:solidFill>
                <a:srgbClr val="000000"/>
              </a:solidFill>
              <a:latin typeface="Calibri"/>
              <a:ea typeface="Calibri"/>
              <a:cs typeface="Calibri"/>
            </a:rPr>
            <a:t>Im Hinblick auf Tiergesundheit, artgerechte Haltung und Produktqualität bietet die Weidehaltung zahlreiche Vorteile. In vielen Fällen sind durch die Optimierung der Weidehaltung ebenfalls betriebs- und arbeitswirtschaftliche Verbesserungen möglich. Daher sollte die Weidehaltung als Chance für betriebliche Weiterentwicklungen gesehen werden. </a:t>
          </a:r>
        </a:p>
        <a:p>
          <a:pPr algn="l" rtl="0">
            <a:defRPr sz="1000"/>
          </a:pPr>
          <a:endParaRPr lang="de-DE" sz="1100" b="0" i="0" u="none" strike="noStrike" baseline="0">
            <a:solidFill>
              <a:srgbClr val="000000"/>
            </a:solidFill>
            <a:latin typeface="Calibri"/>
            <a:ea typeface="Calibri"/>
            <a:cs typeface="Calibri"/>
          </a:endParaRPr>
        </a:p>
        <a:p>
          <a:pPr algn="l" rtl="0">
            <a:defRPr sz="1000"/>
          </a:pPr>
          <a:r>
            <a:rPr lang="de-DE" sz="1100" b="0" i="0" u="none" strike="noStrike" baseline="0">
              <a:solidFill>
                <a:srgbClr val="000000"/>
              </a:solidFill>
              <a:latin typeface="Calibri"/>
              <a:ea typeface="Calibri"/>
              <a:cs typeface="Calibri"/>
            </a:rPr>
            <a:t>Der vorliegende Weiderechner dient allen Bio-Betrieben, die bis dato noch keine Weidehaltung praktizieren bzw. weniger Tiere als die geforderte GVE-Anzahl auf der Weide haben, als Unterstützung bei der Berechnung der Tierkategorien und der weidefähigen Grünlandflächen sowie zur sachgemäßen Dokumentation. Für alle Betriebe, die bereits Tiere im Ausmaß der beiden kleinsten Tierkategorien auf der Weide haben, gilt das Weideblatt,  die Almauftriebsliste bzw. alle anderen von den Kontrollstellen anerkannten Weideaufzeichnungen als ausreichende Dokumentation. </a:t>
          </a:r>
        </a:p>
        <a:p>
          <a:pPr algn="l" rtl="0">
            <a:defRPr sz="1000"/>
          </a:pPr>
          <a:endParaRPr lang="de-DE" sz="1100" b="0" i="0" u="none" strike="noStrike" baseline="0">
            <a:solidFill>
              <a:srgbClr val="000000"/>
            </a:solidFill>
            <a:latin typeface="Calibri"/>
            <a:ea typeface="Calibri"/>
            <a:cs typeface="Calibri"/>
          </a:endParaRPr>
        </a:p>
        <a:p>
          <a:pPr algn="l" rtl="0">
            <a:lnSpc>
              <a:spcPts val="1300"/>
            </a:lnSpc>
            <a:defRPr sz="1000"/>
          </a:pPr>
          <a:endParaRPr lang="de-DE" sz="1100" b="0" i="0" u="none" strike="noStrike" baseline="0">
            <a:solidFill>
              <a:srgbClr val="000000"/>
            </a:solidFill>
            <a:latin typeface="Calibri"/>
            <a:ea typeface="Calibri"/>
            <a:cs typeface="Calibri"/>
          </a:endParaRPr>
        </a:p>
      </xdr:txBody>
    </xdr:sp>
    <xdr:clientData/>
  </xdr:twoCellAnchor>
  <xdr:twoCellAnchor>
    <xdr:from>
      <xdr:col>10</xdr:col>
      <xdr:colOff>127000</xdr:colOff>
      <xdr:row>56</xdr:row>
      <xdr:rowOff>152400</xdr:rowOff>
    </xdr:from>
    <xdr:to>
      <xdr:col>11</xdr:col>
      <xdr:colOff>1828800</xdr:colOff>
      <xdr:row>64</xdr:row>
      <xdr:rowOff>25400</xdr:rowOff>
    </xdr:to>
    <xdr:sp macro="" textlink="">
      <xdr:nvSpPr>
        <xdr:cNvPr id="14" name="Textfeld 4">
          <a:extLst>
            <a:ext uri="{FF2B5EF4-FFF2-40B4-BE49-F238E27FC236}">
              <a16:creationId xmlns:a16="http://schemas.microsoft.com/office/drawing/2014/main" id="{00000000-0008-0000-0000-00000E000000}"/>
            </a:ext>
          </a:extLst>
        </xdr:cNvPr>
        <xdr:cNvSpPr txBox="1">
          <a:spLocks noChangeArrowheads="1"/>
        </xdr:cNvSpPr>
      </xdr:nvSpPr>
      <xdr:spPr bwMode="auto">
        <a:xfrm>
          <a:off x="127000" y="10198100"/>
          <a:ext cx="2654300" cy="1193800"/>
        </a:xfrm>
        <a:prstGeom prst="rect">
          <a:avLst/>
        </a:prstGeom>
        <a:solidFill>
          <a:srgbClr val="FFFFFF"/>
        </a:solidFill>
        <a:ln>
          <a:noFill/>
        </a:ln>
        <a:extLs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91440" tIns="45720" rIns="91440" bIns="45720" anchor="t"/>
        <a:lstStyle/>
        <a:p>
          <a:pPr algn="l" rtl="0">
            <a:defRPr sz="1000"/>
          </a:pPr>
          <a:r>
            <a:rPr lang="de-DE" sz="900" b="0" i="0" u="sng" strike="noStrike" baseline="0">
              <a:solidFill>
                <a:srgbClr val="000000"/>
              </a:solidFill>
              <a:latin typeface="Calibri"/>
              <a:ea typeface="Calibri"/>
              <a:cs typeface="Calibri"/>
            </a:rPr>
            <a:t>Erstellt:</a:t>
          </a:r>
        </a:p>
        <a:p>
          <a:pPr algn="l" rtl="0">
            <a:defRPr sz="1000"/>
          </a:pPr>
          <a:r>
            <a:rPr lang="de-DE" sz="900" b="0" i="0" u="none" strike="noStrike" baseline="0">
              <a:solidFill>
                <a:srgbClr val="000000"/>
              </a:solidFill>
              <a:latin typeface="Calibri"/>
              <a:ea typeface="Calibri"/>
              <a:cs typeface="Calibri"/>
            </a:rPr>
            <a:t>DI Johanna Grojer, Biozentrum Kärnten</a:t>
          </a:r>
        </a:p>
        <a:p>
          <a:pPr algn="l" rtl="0">
            <a:defRPr sz="1000"/>
          </a:pPr>
          <a:r>
            <a:rPr lang="de-DE" sz="900" b="0" i="0" u="none" strike="noStrike" baseline="0">
              <a:solidFill>
                <a:srgbClr val="000000"/>
              </a:solidFill>
              <a:latin typeface="Calibri"/>
              <a:ea typeface="Calibri"/>
              <a:cs typeface="Calibri"/>
            </a:rPr>
            <a:t>Stefan Rudlstorfer, LK Oberösterreich</a:t>
          </a:r>
        </a:p>
        <a:p>
          <a:pPr algn="l" rtl="0">
            <a:defRPr sz="1000"/>
          </a:pPr>
          <a:r>
            <a:rPr lang="de-DE" sz="900" b="0" i="0" u="none" strike="noStrike" baseline="0">
              <a:solidFill>
                <a:srgbClr val="000000"/>
              </a:solidFill>
              <a:latin typeface="Calibri"/>
              <a:ea typeface="Calibri"/>
              <a:cs typeface="Calibri"/>
            </a:rPr>
            <a:t>DI Veronika Schmied, BIO AUSTRIA</a:t>
          </a:r>
        </a:p>
        <a:p>
          <a:pPr algn="l" rtl="0">
            <a:defRPr sz="1000"/>
          </a:pPr>
          <a:r>
            <a:rPr lang="de-DE" sz="900" b="0" i="0" u="none" strike="noStrike" baseline="0">
              <a:solidFill>
                <a:srgbClr val="000000"/>
              </a:solidFill>
              <a:latin typeface="Calibri"/>
              <a:ea typeface="Calibri"/>
              <a:cs typeface="Calibri"/>
            </a:rPr>
            <a:t>Reinhard Schröcker, BIO AUSTRIA Sbg.</a:t>
          </a:r>
        </a:p>
        <a:p>
          <a:pPr algn="l" rtl="0">
            <a:defRPr sz="1000"/>
          </a:pPr>
          <a:endParaRPr lang="de-DE" sz="900" b="0" i="0" u="none" strike="noStrike" baseline="0">
            <a:solidFill>
              <a:srgbClr val="000000"/>
            </a:solidFill>
            <a:latin typeface="Calibri"/>
            <a:ea typeface="Calibri"/>
            <a:cs typeface="Calibri"/>
          </a:endParaRPr>
        </a:p>
        <a:p>
          <a:pPr algn="l" rtl="0">
            <a:defRPr sz="1000"/>
          </a:pPr>
          <a:r>
            <a:rPr lang="de-DE" sz="900" b="0" i="0" u="none" strike="noStrike" baseline="0">
              <a:solidFill>
                <a:srgbClr val="000000"/>
              </a:solidFill>
              <a:latin typeface="Calibri"/>
              <a:ea typeface="Calibri"/>
              <a:cs typeface="Calibri"/>
            </a:rPr>
            <a:t>Stand: April 2013</a:t>
          </a:r>
        </a:p>
      </xdr:txBody>
    </xdr:sp>
    <xdr:clientData/>
  </xdr:twoCellAnchor>
  <xdr:twoCellAnchor>
    <xdr:from>
      <xdr:col>11</xdr:col>
      <xdr:colOff>1790700</xdr:colOff>
      <xdr:row>20</xdr:row>
      <xdr:rowOff>50800</xdr:rowOff>
    </xdr:from>
    <xdr:to>
      <xdr:col>13</xdr:col>
      <xdr:colOff>254000</xdr:colOff>
      <xdr:row>54</xdr:row>
      <xdr:rowOff>0</xdr:rowOff>
    </xdr:to>
    <xdr:sp macro="" textlink="">
      <xdr:nvSpPr>
        <xdr:cNvPr id="15" name="Textfeld 1">
          <a:extLst>
            <a:ext uri="{FF2B5EF4-FFF2-40B4-BE49-F238E27FC236}">
              <a16:creationId xmlns:a16="http://schemas.microsoft.com/office/drawing/2014/main" id="{00000000-0008-0000-0000-00000F000000}"/>
            </a:ext>
          </a:extLst>
        </xdr:cNvPr>
        <xdr:cNvSpPr txBox="1">
          <a:spLocks noChangeArrowheads="1"/>
        </xdr:cNvSpPr>
      </xdr:nvSpPr>
      <xdr:spPr bwMode="auto">
        <a:xfrm>
          <a:off x="2743200" y="4152900"/>
          <a:ext cx="5410200" cy="55626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BCBCBC"/>
              </a:solidFill>
              <a:miter lim="800000"/>
              <a:headEnd/>
              <a:tailEnd/>
            </a14:hiddenLine>
          </a:ext>
        </a:extLst>
      </xdr:spPr>
      <xdr:txBody>
        <a:bodyPr vertOverflow="clip" wrap="square" lIns="91440" tIns="45720" rIns="91440" bIns="45720" anchor="t"/>
        <a:lstStyle/>
        <a:p>
          <a:pPr algn="l" rtl="0">
            <a:defRPr sz="1000"/>
          </a:pPr>
          <a:r>
            <a:rPr lang="de-DE" sz="1400" b="1" i="0" u="none" strike="noStrike" baseline="0">
              <a:solidFill>
                <a:srgbClr val="006411"/>
              </a:solidFill>
              <a:latin typeface="Calibri"/>
              <a:ea typeface="Calibri"/>
              <a:cs typeface="Calibri"/>
            </a:rPr>
            <a:t>Umsetzung der Weidehaltung für Ziegen am Bio-Betrieb</a:t>
          </a:r>
        </a:p>
        <a:p>
          <a:pPr algn="l" rtl="0">
            <a:defRPr sz="1000"/>
          </a:pPr>
          <a:endParaRPr lang="de-DE" sz="1100" b="0" i="0" u="none" strike="noStrike" baseline="0">
            <a:solidFill>
              <a:srgbClr val="000000"/>
            </a:solidFill>
            <a:latin typeface="Calibri"/>
            <a:ea typeface="Calibri"/>
            <a:cs typeface="Calibri"/>
          </a:endParaRPr>
        </a:p>
        <a:p>
          <a:pPr algn="l" rtl="0">
            <a:defRPr sz="1000"/>
          </a:pPr>
          <a:r>
            <a:rPr lang="de-DE" sz="1100" b="0" i="0" u="none" strike="noStrike" baseline="0">
              <a:solidFill>
                <a:srgbClr val="000000"/>
              </a:solidFill>
              <a:latin typeface="Calibri"/>
              <a:ea typeface="Calibri"/>
              <a:cs typeface="Calibri"/>
            </a:rPr>
            <a:t>Die Regelung zur Umsetzung der Weidehaltung für Ziegen berücksichtigt unterschiedliche betriebliche Gegebenheiten. Vor allem für jene Fälle, in denen eine Weidehaltung aufgrund der Flächenausstattung bzw. aufgrund des Standortes der Betriebsgebäude nicht oder nur unter erhöhtem Aufwand und Risiko möglich wäre, bietet die Weidevorgabe nun eine Hilfestellung zur korrekten Umsetzung der rechtlichen Vorgaben.                                                                              </a:t>
          </a:r>
        </a:p>
        <a:p>
          <a:pPr algn="l" rtl="0">
            <a:defRPr sz="1000"/>
          </a:pPr>
          <a:endParaRPr lang="de-DE" sz="1100" b="0" i="0" u="none" strike="noStrike" baseline="0">
            <a:solidFill>
              <a:srgbClr val="000000"/>
            </a:solidFill>
            <a:latin typeface="Calibri"/>
            <a:ea typeface="Calibri"/>
            <a:cs typeface="Calibri"/>
          </a:endParaRPr>
        </a:p>
        <a:p>
          <a:pPr algn="l" rtl="0">
            <a:defRPr sz="1000"/>
          </a:pPr>
          <a:r>
            <a:rPr lang="de-DE" sz="1100" b="0" i="0" u="none" strike="noStrike" baseline="0">
              <a:solidFill>
                <a:srgbClr val="000000"/>
              </a:solidFill>
              <a:latin typeface="Calibri"/>
              <a:ea typeface="Calibri"/>
              <a:cs typeface="Calibri"/>
            </a:rPr>
            <a:t>Im Gesamten führt die Regelung dazu, dass bei Vorhandensein von ausreichend weidefähigen Flächen den Ziegen Weidegang gewährt werden muss.                                               </a:t>
          </a:r>
        </a:p>
        <a:p>
          <a:pPr algn="l" rtl="0">
            <a:defRPr sz="1000"/>
          </a:pPr>
          <a:r>
            <a:rPr lang="de-DE" sz="1100" b="0" i="0" u="none" strike="noStrike" baseline="0">
              <a:solidFill>
                <a:srgbClr val="000000"/>
              </a:solidFill>
              <a:latin typeface="Calibri"/>
              <a:ea typeface="Calibri"/>
              <a:cs typeface="Calibri"/>
            </a:rPr>
            <a:t>Im Hinblick auf Tiergesundheit, artgerechte Haltung und Produktqualität bietet die Weidehaltung zahlreiche Vorteile. In vielen Fällen sind durch die Optimierung der Weidehaltung ebenfalls betriebs- und arbeitswirtschaftliche Verbesserungen möglich. Daher sollte die Weidehaltung als Chance für betriebliche Weiterentwicklungen gesehen werden. </a:t>
          </a:r>
        </a:p>
        <a:p>
          <a:pPr algn="l" rtl="0">
            <a:defRPr sz="1000"/>
          </a:pPr>
          <a:endParaRPr lang="de-DE" sz="1100" b="0" i="0" u="none" strike="noStrike" baseline="0">
            <a:solidFill>
              <a:srgbClr val="000000"/>
            </a:solidFill>
            <a:latin typeface="Calibri"/>
            <a:ea typeface="Calibri"/>
            <a:cs typeface="Calibri"/>
          </a:endParaRPr>
        </a:p>
        <a:p>
          <a:pPr algn="l" rtl="0">
            <a:defRPr sz="1000"/>
          </a:pPr>
          <a:r>
            <a:rPr lang="de-DE" sz="1100" b="0" i="0" u="none" strike="noStrike" baseline="0">
              <a:solidFill>
                <a:srgbClr val="000000"/>
              </a:solidFill>
              <a:latin typeface="Calibri"/>
              <a:ea typeface="Calibri"/>
              <a:cs typeface="Calibri"/>
            </a:rPr>
            <a:t>Der vorliegende Weiderechner dient allen Bio-Betrieben, die bis dato noch keine Weidehaltung praktizieren bzw. weniger Tiere als die geforderte GVE-Anzahl auf der Weide haben, als Unterstützung bei der Berechnung der Tierkategorien und der weidefähigen Grünlandflächen sowie zur sachgemäßen Dokumentation. Für alle Betriebe, die bereits Tiere im Ausmaß der beiden kleinsten Tierkategorien auf der Weide haben, gilt das Weideblatt,  die Almauftriebsliste bzw. alle anderen von den Kontrollstellen anerkannten Weideaufzeichnungen als ausreichende Dokumentation. </a:t>
          </a:r>
        </a:p>
        <a:p>
          <a:pPr algn="l" rtl="0">
            <a:defRPr sz="1000"/>
          </a:pPr>
          <a:endParaRPr lang="de-DE" sz="1100" b="0" i="0" u="none" strike="noStrike" baseline="0">
            <a:solidFill>
              <a:srgbClr val="000000"/>
            </a:solidFill>
            <a:latin typeface="Calibri"/>
            <a:ea typeface="Calibri"/>
            <a:cs typeface="Calibri"/>
          </a:endParaRPr>
        </a:p>
        <a:p>
          <a:pPr algn="l" rtl="0">
            <a:lnSpc>
              <a:spcPts val="1300"/>
            </a:lnSpc>
            <a:defRPr sz="1000"/>
          </a:pPr>
          <a:endParaRPr lang="de-DE" sz="1100" b="0" i="0" u="none" strike="noStrike" baseline="0">
            <a:solidFill>
              <a:srgbClr val="000000"/>
            </a:solidFill>
            <a:latin typeface="Calibri"/>
            <a:ea typeface="Calibri"/>
            <a:cs typeface="Calibri"/>
          </a:endParaRPr>
        </a:p>
      </xdr:txBody>
    </xdr:sp>
    <xdr:clientData/>
  </xdr:twoCellAnchor>
  <xdr:twoCellAnchor>
    <xdr:from>
      <xdr:col>15</xdr:col>
      <xdr:colOff>127000</xdr:colOff>
      <xdr:row>56</xdr:row>
      <xdr:rowOff>152400</xdr:rowOff>
    </xdr:from>
    <xdr:to>
      <xdr:col>16</xdr:col>
      <xdr:colOff>1828800</xdr:colOff>
      <xdr:row>64</xdr:row>
      <xdr:rowOff>25400</xdr:rowOff>
    </xdr:to>
    <xdr:sp macro="" textlink="">
      <xdr:nvSpPr>
        <xdr:cNvPr id="20" name="Textfeld 4">
          <a:extLst>
            <a:ext uri="{FF2B5EF4-FFF2-40B4-BE49-F238E27FC236}">
              <a16:creationId xmlns:a16="http://schemas.microsoft.com/office/drawing/2014/main" id="{00000000-0008-0000-0000-000014000000}"/>
            </a:ext>
          </a:extLst>
        </xdr:cNvPr>
        <xdr:cNvSpPr txBox="1">
          <a:spLocks noChangeArrowheads="1"/>
        </xdr:cNvSpPr>
      </xdr:nvSpPr>
      <xdr:spPr bwMode="auto">
        <a:xfrm>
          <a:off x="127000" y="10198100"/>
          <a:ext cx="2654300" cy="1193800"/>
        </a:xfrm>
        <a:prstGeom prst="rect">
          <a:avLst/>
        </a:prstGeom>
        <a:solidFill>
          <a:srgbClr val="FFFFFF"/>
        </a:solidFill>
        <a:ln>
          <a:noFill/>
        </a:ln>
        <a:extLs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91440" tIns="45720" rIns="91440" bIns="45720" anchor="t"/>
        <a:lstStyle/>
        <a:p>
          <a:pPr algn="l" rtl="0">
            <a:defRPr sz="1000"/>
          </a:pPr>
          <a:r>
            <a:rPr lang="de-DE" sz="900" b="0" i="0" u="sng" strike="noStrike" baseline="0">
              <a:solidFill>
                <a:srgbClr val="000000"/>
              </a:solidFill>
              <a:latin typeface="Calibri"/>
              <a:ea typeface="Calibri"/>
              <a:cs typeface="Calibri"/>
            </a:rPr>
            <a:t>Erstellt:</a:t>
          </a:r>
        </a:p>
        <a:p>
          <a:pPr algn="l" rtl="0">
            <a:defRPr sz="1000"/>
          </a:pPr>
          <a:r>
            <a:rPr lang="de-DE" sz="900" b="0" i="0" u="none" strike="noStrike" baseline="0">
              <a:solidFill>
                <a:srgbClr val="000000"/>
              </a:solidFill>
              <a:latin typeface="Calibri"/>
              <a:ea typeface="Calibri"/>
              <a:cs typeface="Calibri"/>
            </a:rPr>
            <a:t>DI Johanna Grojer, Biozentrum Kärnten</a:t>
          </a:r>
        </a:p>
        <a:p>
          <a:pPr algn="l" rtl="0">
            <a:defRPr sz="1000"/>
          </a:pPr>
          <a:r>
            <a:rPr lang="de-DE" sz="900" b="0" i="0" u="none" strike="noStrike" baseline="0">
              <a:solidFill>
                <a:srgbClr val="000000"/>
              </a:solidFill>
              <a:latin typeface="Calibri"/>
              <a:ea typeface="Calibri"/>
              <a:cs typeface="Calibri"/>
            </a:rPr>
            <a:t>Stefan Rudlstorfer, LK Oberösterreich</a:t>
          </a:r>
        </a:p>
        <a:p>
          <a:pPr algn="l" rtl="0">
            <a:defRPr sz="1000"/>
          </a:pPr>
          <a:r>
            <a:rPr lang="de-DE" sz="900" b="0" i="0" u="none" strike="noStrike" baseline="0">
              <a:solidFill>
                <a:srgbClr val="000000"/>
              </a:solidFill>
              <a:latin typeface="Calibri"/>
              <a:ea typeface="Calibri"/>
              <a:cs typeface="Calibri"/>
            </a:rPr>
            <a:t>DI Veronika Schmied, BIO AUSTRIA</a:t>
          </a:r>
        </a:p>
        <a:p>
          <a:pPr algn="l" rtl="0">
            <a:defRPr sz="1000"/>
          </a:pPr>
          <a:r>
            <a:rPr lang="de-DE" sz="900" b="0" i="0" u="none" strike="noStrike" baseline="0">
              <a:solidFill>
                <a:srgbClr val="000000"/>
              </a:solidFill>
              <a:latin typeface="Calibri"/>
              <a:ea typeface="Calibri"/>
              <a:cs typeface="Calibri"/>
            </a:rPr>
            <a:t>Reinhard Schröcker, BIO AUSTRIA Sbg.</a:t>
          </a:r>
        </a:p>
        <a:p>
          <a:pPr algn="l" rtl="0">
            <a:defRPr sz="1000"/>
          </a:pPr>
          <a:endParaRPr lang="de-DE" sz="900" b="0" i="0" u="none" strike="noStrike" baseline="0">
            <a:solidFill>
              <a:srgbClr val="000000"/>
            </a:solidFill>
            <a:latin typeface="Calibri"/>
            <a:ea typeface="Calibri"/>
            <a:cs typeface="Calibri"/>
          </a:endParaRPr>
        </a:p>
        <a:p>
          <a:pPr algn="l" rtl="0">
            <a:defRPr sz="1000"/>
          </a:pPr>
          <a:r>
            <a:rPr lang="de-DE" sz="900" b="0" i="0" u="none" strike="noStrike" baseline="0">
              <a:solidFill>
                <a:srgbClr val="000000"/>
              </a:solidFill>
              <a:latin typeface="Calibri"/>
              <a:ea typeface="Calibri"/>
              <a:cs typeface="Calibri"/>
            </a:rPr>
            <a:t>Stand: April 2013</a:t>
          </a:r>
        </a:p>
      </xdr:txBody>
    </xdr:sp>
    <xdr:clientData/>
  </xdr:twoCellAnchor>
  <xdr:twoCellAnchor>
    <xdr:from>
      <xdr:col>16</xdr:col>
      <xdr:colOff>1790700</xdr:colOff>
      <xdr:row>20</xdr:row>
      <xdr:rowOff>50800</xdr:rowOff>
    </xdr:from>
    <xdr:to>
      <xdr:col>18</xdr:col>
      <xdr:colOff>254000</xdr:colOff>
      <xdr:row>54</xdr:row>
      <xdr:rowOff>0</xdr:rowOff>
    </xdr:to>
    <xdr:sp macro="" textlink="">
      <xdr:nvSpPr>
        <xdr:cNvPr id="21" name="Textfeld 1">
          <a:extLst>
            <a:ext uri="{FF2B5EF4-FFF2-40B4-BE49-F238E27FC236}">
              <a16:creationId xmlns:a16="http://schemas.microsoft.com/office/drawing/2014/main" id="{00000000-0008-0000-0000-000015000000}"/>
            </a:ext>
          </a:extLst>
        </xdr:cNvPr>
        <xdr:cNvSpPr txBox="1">
          <a:spLocks noChangeArrowheads="1"/>
        </xdr:cNvSpPr>
      </xdr:nvSpPr>
      <xdr:spPr bwMode="auto">
        <a:xfrm>
          <a:off x="2743200" y="4152900"/>
          <a:ext cx="5410200" cy="55626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BCBCBC"/>
              </a:solidFill>
              <a:miter lim="800000"/>
              <a:headEnd/>
              <a:tailEnd/>
            </a14:hiddenLine>
          </a:ext>
        </a:extLst>
      </xdr:spPr>
      <xdr:txBody>
        <a:bodyPr vertOverflow="clip" wrap="square" lIns="91440" tIns="45720" rIns="91440" bIns="45720" anchor="t"/>
        <a:lstStyle/>
        <a:p>
          <a:pPr algn="l" rtl="0">
            <a:defRPr sz="1000"/>
          </a:pPr>
          <a:r>
            <a:rPr lang="de-DE" sz="1400" b="1" i="0" u="none" strike="noStrike" baseline="0">
              <a:solidFill>
                <a:srgbClr val="006411"/>
              </a:solidFill>
              <a:latin typeface="Calibri"/>
              <a:ea typeface="Calibri"/>
              <a:cs typeface="Calibri"/>
            </a:rPr>
            <a:t>Umsetzung der Weidehaltung für mehrere Tierarten am Bio-Betrieb</a:t>
          </a:r>
        </a:p>
        <a:p>
          <a:pPr algn="l" rtl="0">
            <a:defRPr sz="1000"/>
          </a:pPr>
          <a:endParaRPr lang="de-DE" sz="1100" b="0" i="0" u="none" strike="noStrike" baseline="0">
            <a:solidFill>
              <a:srgbClr val="000000"/>
            </a:solidFill>
            <a:latin typeface="Calibri"/>
            <a:ea typeface="Calibri"/>
            <a:cs typeface="Calibri"/>
          </a:endParaRPr>
        </a:p>
        <a:p>
          <a:pPr algn="l" rtl="0">
            <a:defRPr sz="1000"/>
          </a:pPr>
          <a:r>
            <a:rPr lang="de-DE" sz="1100" b="0" i="0" u="none" strike="noStrike" baseline="0">
              <a:solidFill>
                <a:srgbClr val="000000"/>
              </a:solidFill>
              <a:latin typeface="Calibri"/>
              <a:ea typeface="Calibri"/>
              <a:cs typeface="Calibri"/>
            </a:rPr>
            <a:t>Die Regelung zur Umsetzung der Weidehaltung  berücksichtigt unterschiedliche betriebliche Gegebenheiten. Vor allem für jene Fälle, in denen eine Weidehaltung aufgrund der Flächenausstattung bzw. aufgrund des Standortes der Betriebsgebäude nicht oder nur unter erhöhtem Aufwand und Risiko möglich wäre, bietet die Weidevorgabe nun eine Hilfestellung zur korrekten Umsetzung der rechtlichen Vorgaben.                                                                              </a:t>
          </a:r>
        </a:p>
        <a:p>
          <a:pPr algn="l" rtl="0">
            <a:defRPr sz="1000"/>
          </a:pPr>
          <a:endParaRPr lang="de-DE" sz="1100" b="0" i="0" u="none" strike="noStrike" baseline="0">
            <a:solidFill>
              <a:srgbClr val="000000"/>
            </a:solidFill>
            <a:latin typeface="Calibri"/>
            <a:ea typeface="Calibri"/>
            <a:cs typeface="Calibri"/>
          </a:endParaRPr>
        </a:p>
        <a:p>
          <a:pPr algn="l" rtl="0">
            <a:defRPr sz="1000"/>
          </a:pPr>
          <a:r>
            <a:rPr lang="de-DE" sz="1100" b="0" i="0" u="none" strike="noStrike" baseline="0">
              <a:solidFill>
                <a:srgbClr val="000000"/>
              </a:solidFill>
              <a:latin typeface="Calibri"/>
              <a:ea typeface="Calibri"/>
              <a:cs typeface="Calibri"/>
            </a:rPr>
            <a:t>Im Gesamten führt die Regelung dazu, dass bei Vorhandensein von ausreichend weidefähigen Flächen den Tieren Weidegang gewährt werden muss.                                               </a:t>
          </a:r>
        </a:p>
        <a:p>
          <a:pPr algn="l" rtl="0">
            <a:defRPr sz="1000"/>
          </a:pPr>
          <a:r>
            <a:rPr lang="de-DE" sz="1100" b="0" i="0" u="none" strike="noStrike" baseline="0">
              <a:solidFill>
                <a:srgbClr val="000000"/>
              </a:solidFill>
              <a:latin typeface="Calibri"/>
              <a:ea typeface="Calibri"/>
              <a:cs typeface="Calibri"/>
            </a:rPr>
            <a:t>Im Hinblick auf Tiergesundheit, artgerechte Haltung und Produktqualität bietet die Weidehaltung zahlreiche Vorteile. In vielen Fällen sind durch die Optimierung der Weidehaltung ebenfalls betriebs- und arbeitswirtschaftliche Verbesserungen möglich. Daher sollte die Weidehaltung als Chance für betriebliche Weiterentwicklungen gesehen werden. </a:t>
          </a:r>
        </a:p>
        <a:p>
          <a:pPr algn="l" rtl="0">
            <a:defRPr sz="1000"/>
          </a:pPr>
          <a:endParaRPr lang="de-DE" sz="1100" b="0" i="0" u="none" strike="noStrike" baseline="0">
            <a:solidFill>
              <a:srgbClr val="000000"/>
            </a:solidFill>
            <a:latin typeface="Calibri"/>
            <a:ea typeface="Calibri"/>
            <a:cs typeface="Calibri"/>
          </a:endParaRPr>
        </a:p>
        <a:p>
          <a:pPr algn="l" rtl="0">
            <a:defRPr sz="1000"/>
          </a:pPr>
          <a:r>
            <a:rPr lang="de-DE" sz="1100" b="0" i="0" u="none" strike="noStrike" baseline="0">
              <a:solidFill>
                <a:srgbClr val="000000"/>
              </a:solidFill>
              <a:latin typeface="Calibri"/>
              <a:ea typeface="Calibri"/>
              <a:cs typeface="Calibri"/>
            </a:rPr>
            <a:t>Der vorliegende Weiderechner dient allen Bio-Betrieben, die bis dato noch keine Weidehaltung praktizieren bzw. weniger Tiere als die geforderte GVE-Anzahl auf der Weide haben, als Unterstützung bei der Berechnung der Tierkategorien und der weidefähigen Grünlandflächen sowie zur sachgemäßen Dokumentation. Für alle Betriebe, die bereits Tiere im Ausmaß der beiden kleinsten Tierkategorien auf der Weide haben, gilt das Weideblatt,  die Almauftriebsliste bzw. alle anderen von den Kontrollstellen anerkannten Weideaufzeichnungen als ausreichende Dokumentation. </a:t>
          </a:r>
        </a:p>
        <a:p>
          <a:pPr algn="l" rtl="0">
            <a:defRPr sz="1000"/>
          </a:pPr>
          <a:endParaRPr lang="de-DE" sz="1100" b="0" i="0" u="none" strike="noStrike" baseline="0">
            <a:solidFill>
              <a:srgbClr val="000000"/>
            </a:solidFill>
            <a:latin typeface="Calibri"/>
            <a:ea typeface="Calibri"/>
            <a:cs typeface="Calibri"/>
          </a:endParaRPr>
        </a:p>
        <a:p>
          <a:pPr algn="l" rtl="0">
            <a:lnSpc>
              <a:spcPts val="1300"/>
            </a:lnSpc>
            <a:defRPr sz="1000"/>
          </a:pPr>
          <a:endParaRPr lang="de-DE" sz="1100" b="0" i="0" u="none" strike="noStrike" baseline="0">
            <a:solidFill>
              <a:srgbClr val="000000"/>
            </a:solidFill>
            <a:latin typeface="Calibri"/>
            <a:ea typeface="Calibri"/>
            <a:cs typeface="Calibri"/>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440531</xdr:colOff>
      <xdr:row>3</xdr:row>
      <xdr:rowOff>35719</xdr:rowOff>
    </xdr:from>
    <xdr:to>
      <xdr:col>0</xdr:col>
      <xdr:colOff>833437</xdr:colOff>
      <xdr:row>4</xdr:row>
      <xdr:rowOff>416719</xdr:rowOff>
    </xdr:to>
    <xdr:sp macro="" textlink="">
      <xdr:nvSpPr>
        <xdr:cNvPr id="2" name="Gleichschenkliges Dreieck 1">
          <a:extLst>
            <a:ext uri="{FF2B5EF4-FFF2-40B4-BE49-F238E27FC236}">
              <a16:creationId xmlns:a16="http://schemas.microsoft.com/office/drawing/2014/main" id="{00000000-0008-0000-0500-000002000000}"/>
            </a:ext>
          </a:extLst>
        </xdr:cNvPr>
        <xdr:cNvSpPr/>
      </xdr:nvSpPr>
      <xdr:spPr>
        <a:xfrm rot="10800000">
          <a:off x="440531" y="714375"/>
          <a:ext cx="392906" cy="547688"/>
        </a:xfrm>
        <a:prstGeom prst="triangle">
          <a:avLst/>
        </a:prstGeom>
        <a:solidFill>
          <a:srgbClr val="C00000"/>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0</xdr:col>
      <xdr:colOff>559594</xdr:colOff>
      <xdr:row>4</xdr:row>
      <xdr:rowOff>583406</xdr:rowOff>
    </xdr:from>
    <xdr:to>
      <xdr:col>0</xdr:col>
      <xdr:colOff>690562</xdr:colOff>
      <xdr:row>4</xdr:row>
      <xdr:rowOff>726281</xdr:rowOff>
    </xdr:to>
    <xdr:sp macro="" textlink="">
      <xdr:nvSpPr>
        <xdr:cNvPr id="3" name="Ellipse 2">
          <a:extLst>
            <a:ext uri="{FF2B5EF4-FFF2-40B4-BE49-F238E27FC236}">
              <a16:creationId xmlns:a16="http://schemas.microsoft.com/office/drawing/2014/main" id="{00000000-0008-0000-0500-000003000000}"/>
            </a:ext>
          </a:extLst>
        </xdr:cNvPr>
        <xdr:cNvSpPr/>
      </xdr:nvSpPr>
      <xdr:spPr>
        <a:xfrm>
          <a:off x="559594" y="1428750"/>
          <a:ext cx="130968" cy="142875"/>
        </a:xfrm>
        <a:prstGeom prst="ellipse">
          <a:avLst/>
        </a:prstGeom>
        <a:solidFill>
          <a:srgbClr val="C00000"/>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AT"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1028701</xdr:colOff>
      <xdr:row>0</xdr:row>
      <xdr:rowOff>127000</xdr:rowOff>
    </xdr:from>
    <xdr:to>
      <xdr:col>4</xdr:col>
      <xdr:colOff>1993901</xdr:colOff>
      <xdr:row>4</xdr:row>
      <xdr:rowOff>219389</xdr:rowOff>
    </xdr:to>
    <xdr:pic>
      <xdr:nvPicPr>
        <xdr:cNvPr id="2" name="Grafik 1">
          <a:extLst>
            <a:ext uri="{FF2B5EF4-FFF2-40B4-BE49-F238E27FC236}">
              <a16:creationId xmlns:a16="http://schemas.microsoft.com/office/drawing/2014/main" id="{D70A6079-69F4-BF4A-8B13-93108D05FB1A}"/>
            </a:ext>
          </a:extLst>
        </xdr:cNvPr>
        <xdr:cNvPicPr>
          <a:picLocks noChangeAspect="1"/>
        </xdr:cNvPicPr>
      </xdr:nvPicPr>
      <xdr:blipFill>
        <a:blip xmlns:r="http://schemas.openxmlformats.org/officeDocument/2006/relationships" r:embed="rId1"/>
        <a:stretch>
          <a:fillRect/>
        </a:stretch>
      </xdr:blipFill>
      <xdr:spPr>
        <a:xfrm>
          <a:off x="11176001" y="127000"/>
          <a:ext cx="965200" cy="128618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xdr:colOff>
      <xdr:row>11</xdr:row>
      <xdr:rowOff>1</xdr:rowOff>
    </xdr:from>
    <xdr:to>
      <xdr:col>0</xdr:col>
      <xdr:colOff>50801</xdr:colOff>
      <xdr:row>12</xdr:row>
      <xdr:rowOff>372535</xdr:rowOff>
    </xdr:to>
    <xdr:sp macro="" textlink="">
      <xdr:nvSpPr>
        <xdr:cNvPr id="2" name="Textfeld 1">
          <a:extLst>
            <a:ext uri="{FF2B5EF4-FFF2-40B4-BE49-F238E27FC236}">
              <a16:creationId xmlns:a16="http://schemas.microsoft.com/office/drawing/2014/main" id="{00000000-0008-0000-0800-000002000000}"/>
            </a:ext>
          </a:extLst>
        </xdr:cNvPr>
        <xdr:cNvSpPr txBox="1"/>
      </xdr:nvSpPr>
      <xdr:spPr>
        <a:xfrm>
          <a:off x="1" y="7226301"/>
          <a:ext cx="812800" cy="601134"/>
        </a:xfrm>
        <a:prstGeom prst="rect">
          <a:avLst/>
        </a:prstGeom>
        <a:solidFill>
          <a:schemeClr val="lt1"/>
        </a:solidFill>
        <a:ln w="19050" cmpd="sng">
          <a:solidFill>
            <a:srgbClr val="339933"/>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defRPr sz="1000"/>
          </a:pPr>
          <a:r>
            <a:rPr lang="de-DE" sz="1100" b="1" i="0" u="none" strike="noStrike" baseline="0">
              <a:solidFill>
                <a:srgbClr val="000000"/>
              </a:solidFill>
              <a:latin typeface="Arial"/>
              <a:ea typeface="Arial"/>
              <a:cs typeface="Arial"/>
            </a:rPr>
            <a:t>JA !</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7030A0"/>
    <pageSetUpPr fitToPage="1"/>
  </sheetPr>
  <dimension ref="A1:V65"/>
  <sheetViews>
    <sheetView tabSelected="1" workbookViewId="0">
      <selection activeCell="A2" sqref="A2"/>
    </sheetView>
  </sheetViews>
  <sheetFormatPr baseColWidth="10" defaultRowHeight="12.75"/>
  <cols>
    <col min="2" max="2" width="35.625" customWidth="1"/>
    <col min="3" max="3" width="42.5" customWidth="1"/>
    <col min="6" max="6" width="0" hidden="1" customWidth="1"/>
    <col min="7" max="7" width="35.625" hidden="1" customWidth="1"/>
    <col min="8" max="8" width="42.5" hidden="1" customWidth="1"/>
    <col min="9" max="9" width="0" hidden="1" customWidth="1"/>
    <col min="11" max="11" width="0" hidden="1" customWidth="1"/>
    <col min="12" max="12" width="35.625" hidden="1" customWidth="1"/>
    <col min="13" max="13" width="42.5" hidden="1" customWidth="1"/>
    <col min="14" max="16" width="0" hidden="1" customWidth="1"/>
    <col min="17" max="17" width="35.625" hidden="1" customWidth="1"/>
    <col min="18" max="18" width="43.875" hidden="1" customWidth="1"/>
    <col min="19" max="19" width="0" hidden="1" customWidth="1"/>
  </cols>
  <sheetData>
    <row r="1" spans="1:22">
      <c r="A1" s="377"/>
      <c r="B1" s="377"/>
      <c r="C1" s="377"/>
      <c r="D1" s="377"/>
      <c r="E1" s="115"/>
      <c r="F1" s="377"/>
      <c r="G1" s="377"/>
      <c r="H1" s="377"/>
      <c r="I1" s="377"/>
      <c r="J1" s="115"/>
      <c r="K1" s="377"/>
      <c r="L1" s="377"/>
      <c r="M1" s="377"/>
      <c r="N1" s="377"/>
      <c r="O1" s="115"/>
      <c r="P1" s="377"/>
      <c r="Q1" s="377"/>
      <c r="R1" s="377"/>
      <c r="S1" s="377"/>
      <c r="T1" s="115"/>
      <c r="U1" s="115"/>
      <c r="V1" s="115"/>
    </row>
    <row r="2" spans="1:22">
      <c r="A2" s="377"/>
      <c r="B2" s="377"/>
      <c r="C2" s="377"/>
      <c r="D2" s="377"/>
      <c r="E2" s="115"/>
      <c r="F2" s="377"/>
      <c r="G2" s="377"/>
      <c r="H2" s="377"/>
      <c r="I2" s="377"/>
      <c r="J2" s="115"/>
      <c r="K2" s="377"/>
      <c r="L2" s="377"/>
      <c r="M2" s="377"/>
      <c r="N2" s="377"/>
      <c r="O2" s="115"/>
      <c r="P2" s="377"/>
      <c r="Q2" s="377"/>
      <c r="R2" s="377"/>
      <c r="S2" s="377"/>
      <c r="T2" s="115"/>
      <c r="U2" s="115"/>
      <c r="V2" s="115"/>
    </row>
    <row r="3" spans="1:22">
      <c r="A3" s="377"/>
      <c r="B3" s="377"/>
      <c r="C3" s="377"/>
      <c r="D3" s="377"/>
      <c r="E3" s="115"/>
      <c r="F3" s="377"/>
      <c r="G3" s="377"/>
      <c r="H3" s="377"/>
      <c r="I3" s="377"/>
      <c r="J3" s="115"/>
      <c r="K3" s="377"/>
      <c r="L3" s="377"/>
      <c r="M3" s="377"/>
      <c r="N3" s="377"/>
      <c r="O3" s="115"/>
      <c r="P3" s="377"/>
      <c r="Q3" s="377"/>
      <c r="R3" s="377"/>
      <c r="S3" s="377"/>
      <c r="T3" s="115"/>
      <c r="U3" s="115"/>
      <c r="V3" s="115"/>
    </row>
    <row r="4" spans="1:22" ht="13.5" thickBot="1">
      <c r="A4" s="377"/>
      <c r="B4" s="377"/>
      <c r="C4" s="377"/>
      <c r="D4" s="377"/>
      <c r="E4" s="115"/>
      <c r="F4" s="377"/>
      <c r="G4" s="377"/>
      <c r="H4" s="377"/>
      <c r="I4" s="377"/>
      <c r="J4" s="115"/>
      <c r="K4" s="377"/>
      <c r="L4" s="377"/>
      <c r="M4" s="377"/>
      <c r="N4" s="377"/>
      <c r="O4" s="115"/>
      <c r="P4" s="377"/>
      <c r="Q4" s="377"/>
      <c r="R4" s="377"/>
      <c r="S4" s="377"/>
      <c r="T4" s="115"/>
      <c r="U4" s="115"/>
      <c r="V4" s="115"/>
    </row>
    <row r="5" spans="1:22" ht="12.75" customHeight="1">
      <c r="A5" s="377"/>
      <c r="B5" s="546" t="s">
        <v>206</v>
      </c>
      <c r="C5" s="547"/>
      <c r="D5" s="377"/>
      <c r="E5" s="115"/>
      <c r="F5" s="377"/>
      <c r="G5" s="546" t="s">
        <v>125</v>
      </c>
      <c r="H5" s="547"/>
      <c r="I5" s="377"/>
      <c r="J5" s="115"/>
      <c r="K5" s="377"/>
      <c r="L5" s="546" t="s">
        <v>126</v>
      </c>
      <c r="M5" s="547"/>
      <c r="N5" s="377"/>
      <c r="O5" s="115"/>
      <c r="P5" s="377"/>
      <c r="Q5" s="546" t="s">
        <v>127</v>
      </c>
      <c r="R5" s="547"/>
      <c r="S5" s="377"/>
      <c r="T5" s="115"/>
      <c r="U5" s="115"/>
      <c r="V5" s="115"/>
    </row>
    <row r="6" spans="1:22" ht="12.75" customHeight="1">
      <c r="A6" s="377"/>
      <c r="B6" s="548"/>
      <c r="C6" s="549"/>
      <c r="D6" s="377"/>
      <c r="E6" s="115"/>
      <c r="F6" s="377"/>
      <c r="G6" s="548"/>
      <c r="H6" s="549"/>
      <c r="I6" s="377"/>
      <c r="J6" s="115"/>
      <c r="K6" s="377"/>
      <c r="L6" s="548"/>
      <c r="M6" s="549"/>
      <c r="N6" s="377"/>
      <c r="O6" s="115"/>
      <c r="P6" s="377"/>
      <c r="Q6" s="548"/>
      <c r="R6" s="549"/>
      <c r="S6" s="377"/>
      <c r="T6" s="115"/>
      <c r="U6" s="115"/>
      <c r="V6" s="115"/>
    </row>
    <row r="7" spans="1:22" ht="14.1" customHeight="1" thickBot="1">
      <c r="A7" s="377"/>
      <c r="B7" s="550"/>
      <c r="C7" s="551"/>
      <c r="D7" s="377"/>
      <c r="E7" s="115"/>
      <c r="F7" s="377"/>
      <c r="G7" s="550"/>
      <c r="H7" s="551"/>
      <c r="I7" s="377"/>
      <c r="J7" s="115"/>
      <c r="K7" s="377"/>
      <c r="L7" s="550"/>
      <c r="M7" s="551"/>
      <c r="N7" s="377"/>
      <c r="O7" s="115"/>
      <c r="P7" s="377"/>
      <c r="Q7" s="550"/>
      <c r="R7" s="551"/>
      <c r="S7" s="377"/>
      <c r="T7" s="115"/>
      <c r="U7" s="115"/>
      <c r="V7" s="115"/>
    </row>
    <row r="8" spans="1:22">
      <c r="A8" s="377"/>
      <c r="B8" s="377"/>
      <c r="C8" s="377"/>
      <c r="D8" s="377"/>
      <c r="E8" s="115"/>
      <c r="F8" s="377"/>
      <c r="G8" s="377"/>
      <c r="H8" s="377"/>
      <c r="I8" s="377"/>
      <c r="J8" s="115"/>
      <c r="K8" s="377"/>
      <c r="L8" s="377"/>
      <c r="M8" s="377"/>
      <c r="N8" s="377"/>
      <c r="O8" s="115"/>
      <c r="P8" s="377"/>
      <c r="Q8" s="377"/>
      <c r="R8" s="377"/>
      <c r="S8" s="377"/>
      <c r="T8" s="115"/>
      <c r="U8" s="115"/>
      <c r="V8" s="115"/>
    </row>
    <row r="9" spans="1:22">
      <c r="A9" s="377"/>
      <c r="B9" s="377"/>
      <c r="C9" s="377"/>
      <c r="D9" s="377"/>
      <c r="E9" s="115"/>
      <c r="F9" s="377"/>
      <c r="G9" s="377"/>
      <c r="H9" s="377"/>
      <c r="I9" s="377"/>
      <c r="J9" s="115"/>
      <c r="K9" s="377"/>
      <c r="L9" s="377"/>
      <c r="M9" s="377"/>
      <c r="N9" s="377"/>
      <c r="O9" s="115"/>
      <c r="P9" s="377"/>
      <c r="Q9" s="377"/>
      <c r="R9" s="377"/>
      <c r="S9" s="377"/>
      <c r="T9" s="115"/>
      <c r="U9" s="115"/>
      <c r="V9" s="115"/>
    </row>
    <row r="10" spans="1:22">
      <c r="A10" s="377"/>
      <c r="B10" s="377"/>
      <c r="C10" s="377"/>
      <c r="D10" s="377"/>
      <c r="E10" s="115"/>
      <c r="F10" s="377"/>
      <c r="G10" s="377"/>
      <c r="H10" s="377"/>
      <c r="I10" s="377"/>
      <c r="J10" s="115"/>
      <c r="K10" s="377"/>
      <c r="L10" s="377"/>
      <c r="M10" s="377"/>
      <c r="N10" s="377"/>
      <c r="O10" s="115"/>
      <c r="P10" s="377"/>
      <c r="Q10" s="377"/>
      <c r="R10" s="377"/>
      <c r="S10" s="377"/>
      <c r="T10" s="115"/>
      <c r="U10" s="115"/>
      <c r="V10" s="115"/>
    </row>
    <row r="11" spans="1:22">
      <c r="A11" s="377"/>
      <c r="B11" s="377"/>
      <c r="C11" s="377"/>
      <c r="D11" s="377"/>
      <c r="E11" s="115"/>
      <c r="F11" s="377"/>
      <c r="G11" s="377"/>
      <c r="H11" s="377"/>
      <c r="I11" s="377"/>
      <c r="J11" s="115"/>
      <c r="K11" s="377"/>
      <c r="L11" s="377"/>
      <c r="M11" s="377"/>
      <c r="N11" s="377"/>
      <c r="O11" s="115"/>
      <c r="P11" s="377"/>
      <c r="Q11" s="377"/>
      <c r="R11" s="377"/>
      <c r="S11" s="377"/>
      <c r="T11" s="115"/>
      <c r="U11" s="115"/>
      <c r="V11" s="115"/>
    </row>
    <row r="12" spans="1:22" ht="13.5" thickBot="1">
      <c r="A12" s="377"/>
      <c r="B12" s="377"/>
      <c r="C12" s="377"/>
      <c r="D12" s="377"/>
      <c r="E12" s="115"/>
      <c r="F12" s="377"/>
      <c r="G12" s="377"/>
      <c r="H12" s="377"/>
      <c r="I12" s="377"/>
      <c r="J12" s="115"/>
      <c r="K12" s="377"/>
      <c r="L12" s="377"/>
      <c r="M12" s="377"/>
      <c r="N12" s="377"/>
      <c r="O12" s="115"/>
      <c r="P12" s="377"/>
      <c r="Q12" s="377"/>
      <c r="R12" s="377"/>
      <c r="S12" s="377"/>
      <c r="T12" s="115"/>
      <c r="U12" s="115"/>
      <c r="V12" s="115"/>
    </row>
    <row r="13" spans="1:22" ht="25.5" customHeight="1">
      <c r="A13" s="377"/>
      <c r="B13" s="378" t="s">
        <v>15</v>
      </c>
      <c r="C13" s="389"/>
      <c r="D13" s="377"/>
      <c r="E13" s="115"/>
      <c r="F13" s="377"/>
      <c r="G13" s="378" t="s">
        <v>15</v>
      </c>
      <c r="H13" s="374"/>
      <c r="I13" s="377"/>
      <c r="J13" s="115"/>
      <c r="K13" s="377"/>
      <c r="L13" s="378" t="s">
        <v>15</v>
      </c>
      <c r="M13" s="374"/>
      <c r="N13" s="377"/>
      <c r="O13" s="115"/>
      <c r="P13" s="377"/>
      <c r="Q13" s="378" t="s">
        <v>15</v>
      </c>
      <c r="R13" s="374"/>
      <c r="S13" s="377"/>
      <c r="T13" s="115"/>
      <c r="U13" s="115"/>
      <c r="V13" s="115"/>
    </row>
    <row r="14" spans="1:22" ht="25.5" customHeight="1">
      <c r="A14" s="377"/>
      <c r="B14" s="379" t="s">
        <v>16</v>
      </c>
      <c r="C14" s="390"/>
      <c r="D14" s="377"/>
      <c r="E14" s="115"/>
      <c r="F14" s="377"/>
      <c r="G14" s="379" t="s">
        <v>16</v>
      </c>
      <c r="H14" s="375"/>
      <c r="I14" s="377"/>
      <c r="J14" s="115"/>
      <c r="K14" s="377"/>
      <c r="L14" s="379" t="s">
        <v>16</v>
      </c>
      <c r="M14" s="375"/>
      <c r="N14" s="377"/>
      <c r="O14" s="115"/>
      <c r="P14" s="377"/>
      <c r="Q14" s="379" t="s">
        <v>16</v>
      </c>
      <c r="R14" s="375"/>
      <c r="S14" s="377"/>
      <c r="T14" s="115"/>
      <c r="U14" s="115"/>
      <c r="V14" s="115"/>
    </row>
    <row r="15" spans="1:22" ht="25.5" customHeight="1">
      <c r="A15" s="377"/>
      <c r="B15" s="379" t="s">
        <v>17</v>
      </c>
      <c r="C15" s="52"/>
      <c r="D15" s="377"/>
      <c r="E15" s="115"/>
      <c r="F15" s="377"/>
      <c r="G15" s="379" t="s">
        <v>17</v>
      </c>
      <c r="H15" s="375"/>
      <c r="I15" s="377"/>
      <c r="J15" s="115"/>
      <c r="K15" s="377"/>
      <c r="L15" s="379" t="s">
        <v>17</v>
      </c>
      <c r="M15" s="375"/>
      <c r="N15" s="377"/>
      <c r="O15" s="115"/>
      <c r="P15" s="377"/>
      <c r="Q15" s="379" t="s">
        <v>17</v>
      </c>
      <c r="R15" s="375"/>
      <c r="S15" s="377"/>
      <c r="T15" s="115"/>
      <c r="U15" s="115"/>
      <c r="V15" s="115"/>
    </row>
    <row r="16" spans="1:22" ht="25.5" customHeight="1">
      <c r="A16" s="377"/>
      <c r="B16" s="379" t="s">
        <v>18</v>
      </c>
      <c r="C16" s="52"/>
      <c r="D16" s="377"/>
      <c r="E16" s="115"/>
      <c r="F16" s="377"/>
      <c r="G16" s="379" t="s">
        <v>18</v>
      </c>
      <c r="H16" s="375"/>
      <c r="I16" s="377"/>
      <c r="J16" s="115"/>
      <c r="K16" s="377"/>
      <c r="L16" s="379" t="s">
        <v>18</v>
      </c>
      <c r="M16" s="375"/>
      <c r="N16" s="377"/>
      <c r="O16" s="115"/>
      <c r="P16" s="377"/>
      <c r="Q16" s="379" t="s">
        <v>18</v>
      </c>
      <c r="R16" s="375"/>
      <c r="S16" s="377"/>
      <c r="T16" s="115"/>
      <c r="U16" s="115"/>
      <c r="V16" s="115"/>
    </row>
    <row r="17" spans="1:22" ht="25.5" customHeight="1" thickBot="1">
      <c r="A17" s="377"/>
      <c r="B17" s="380" t="s">
        <v>19</v>
      </c>
      <c r="C17" s="53"/>
      <c r="D17" s="377"/>
      <c r="E17" s="115"/>
      <c r="F17" s="377"/>
      <c r="G17" s="380" t="s">
        <v>19</v>
      </c>
      <c r="H17" s="376"/>
      <c r="I17" s="377"/>
      <c r="J17" s="115"/>
      <c r="K17" s="377"/>
      <c r="L17" s="380" t="s">
        <v>19</v>
      </c>
      <c r="M17" s="376"/>
      <c r="N17" s="377"/>
      <c r="O17" s="115"/>
      <c r="P17" s="377"/>
      <c r="Q17" s="380" t="s">
        <v>19</v>
      </c>
      <c r="R17" s="376"/>
      <c r="S17" s="377"/>
      <c r="T17" s="115"/>
      <c r="U17" s="115"/>
      <c r="V17" s="115"/>
    </row>
    <row r="18" spans="1:22">
      <c r="A18" s="377"/>
      <c r="B18" s="377"/>
      <c r="C18" s="377"/>
      <c r="D18" s="377"/>
      <c r="E18" s="115"/>
      <c r="F18" s="377"/>
      <c r="G18" s="377"/>
      <c r="H18" s="377"/>
      <c r="I18" s="377"/>
      <c r="J18" s="115"/>
      <c r="K18" s="377"/>
      <c r="L18" s="377"/>
      <c r="M18" s="377"/>
      <c r="N18" s="377"/>
      <c r="O18" s="115"/>
      <c r="P18" s="377"/>
      <c r="Q18" s="377"/>
      <c r="R18" s="377"/>
      <c r="S18" s="377"/>
      <c r="T18" s="115"/>
      <c r="U18" s="115"/>
      <c r="V18" s="115"/>
    </row>
    <row r="19" spans="1:22">
      <c r="A19" s="377"/>
      <c r="B19" s="377"/>
      <c r="C19" s="377"/>
      <c r="D19" s="377"/>
      <c r="E19" s="115"/>
      <c r="F19" s="377"/>
      <c r="G19" s="377"/>
      <c r="H19" s="377"/>
      <c r="I19" s="377"/>
      <c r="J19" s="115"/>
      <c r="K19" s="377"/>
      <c r="L19" s="377"/>
      <c r="M19" s="377"/>
      <c r="N19" s="377"/>
      <c r="O19" s="115"/>
      <c r="P19" s="377"/>
      <c r="Q19" s="377"/>
      <c r="R19" s="377"/>
      <c r="S19" s="377"/>
      <c r="T19" s="115"/>
      <c r="U19" s="115"/>
      <c r="V19" s="115"/>
    </row>
    <row r="20" spans="1:22">
      <c r="A20" s="377"/>
      <c r="B20" s="377"/>
      <c r="C20" s="377"/>
      <c r="D20" s="377"/>
      <c r="E20" s="115"/>
      <c r="F20" s="377"/>
      <c r="G20" s="377"/>
      <c r="H20" s="377"/>
      <c r="I20" s="377"/>
      <c r="J20" s="115"/>
      <c r="K20" s="377"/>
      <c r="L20" s="377"/>
      <c r="M20" s="377"/>
      <c r="N20" s="377"/>
      <c r="O20" s="115"/>
      <c r="P20" s="377"/>
      <c r="Q20" s="377"/>
      <c r="R20" s="377"/>
      <c r="S20" s="377"/>
      <c r="T20" s="115"/>
      <c r="U20" s="115"/>
      <c r="V20" s="115"/>
    </row>
    <row r="21" spans="1:22">
      <c r="A21" s="377"/>
      <c r="B21" s="377"/>
      <c r="C21" s="377"/>
      <c r="D21" s="377"/>
      <c r="E21" s="115"/>
      <c r="F21" s="377"/>
      <c r="G21" s="377"/>
      <c r="H21" s="377"/>
      <c r="I21" s="377"/>
      <c r="J21" s="115"/>
      <c r="K21" s="377"/>
      <c r="L21" s="377"/>
      <c r="M21" s="377"/>
      <c r="N21" s="377"/>
      <c r="O21" s="115"/>
      <c r="P21" s="377"/>
      <c r="Q21" s="377"/>
      <c r="R21" s="377"/>
      <c r="S21" s="377"/>
      <c r="T21" s="115"/>
      <c r="U21" s="115"/>
      <c r="V21" s="115"/>
    </row>
    <row r="22" spans="1:22">
      <c r="A22" s="377"/>
      <c r="B22" s="377"/>
      <c r="C22" s="377"/>
      <c r="D22" s="377"/>
      <c r="E22" s="115"/>
      <c r="F22" s="377"/>
      <c r="G22" s="377"/>
      <c r="H22" s="377"/>
      <c r="I22" s="377"/>
      <c r="J22" s="115"/>
      <c r="K22" s="377"/>
      <c r="L22" s="377"/>
      <c r="M22" s="377"/>
      <c r="N22" s="377"/>
      <c r="O22" s="115"/>
      <c r="P22" s="377"/>
      <c r="Q22" s="377"/>
      <c r="R22" s="377"/>
      <c r="S22" s="377"/>
      <c r="T22" s="115"/>
      <c r="U22" s="115"/>
      <c r="V22" s="115"/>
    </row>
    <row r="23" spans="1:22">
      <c r="A23" s="377"/>
      <c r="B23" s="377"/>
      <c r="C23" s="377"/>
      <c r="D23" s="377"/>
      <c r="E23" s="115"/>
      <c r="F23" s="377"/>
      <c r="G23" s="377"/>
      <c r="H23" s="377"/>
      <c r="I23" s="377"/>
      <c r="J23" s="115"/>
      <c r="K23" s="377"/>
      <c r="L23" s="377"/>
      <c r="M23" s="377"/>
      <c r="N23" s="377"/>
      <c r="O23" s="115"/>
      <c r="P23" s="377"/>
      <c r="Q23" s="377"/>
      <c r="R23" s="377"/>
      <c r="S23" s="377"/>
      <c r="T23" s="115"/>
      <c r="U23" s="115"/>
      <c r="V23" s="115"/>
    </row>
    <row r="24" spans="1:22">
      <c r="A24" s="377"/>
      <c r="B24" s="377"/>
      <c r="C24" s="377"/>
      <c r="D24" s="377"/>
      <c r="E24" s="115"/>
      <c r="F24" s="377"/>
      <c r="G24" s="377"/>
      <c r="H24" s="377"/>
      <c r="I24" s="377"/>
      <c r="J24" s="115"/>
      <c r="K24" s="377"/>
      <c r="L24" s="377"/>
      <c r="M24" s="377"/>
      <c r="N24" s="377"/>
      <c r="O24" s="115"/>
      <c r="P24" s="377"/>
      <c r="Q24" s="377"/>
      <c r="R24" s="377"/>
      <c r="S24" s="377"/>
      <c r="T24" s="115"/>
      <c r="U24" s="115"/>
      <c r="V24" s="115"/>
    </row>
    <row r="25" spans="1:22">
      <c r="A25" s="377"/>
      <c r="B25" s="377"/>
      <c r="C25" s="377"/>
      <c r="D25" s="377"/>
      <c r="E25" s="115"/>
      <c r="F25" s="377"/>
      <c r="G25" s="377"/>
      <c r="H25" s="377"/>
      <c r="I25" s="377"/>
      <c r="J25" s="115"/>
      <c r="K25" s="377"/>
      <c r="L25" s="377"/>
      <c r="M25" s="377"/>
      <c r="N25" s="377"/>
      <c r="O25" s="115"/>
      <c r="P25" s="377"/>
      <c r="Q25" s="377"/>
      <c r="R25" s="377"/>
      <c r="S25" s="377"/>
      <c r="T25" s="115"/>
      <c r="U25" s="115"/>
      <c r="V25" s="115"/>
    </row>
    <row r="26" spans="1:22">
      <c r="A26" s="377"/>
      <c r="B26" s="377"/>
      <c r="C26" s="377"/>
      <c r="D26" s="377"/>
      <c r="E26" s="115"/>
      <c r="F26" s="377"/>
      <c r="G26" s="377"/>
      <c r="H26" s="377"/>
      <c r="I26" s="377"/>
      <c r="J26" s="115"/>
      <c r="K26" s="377"/>
      <c r="L26" s="377"/>
      <c r="M26" s="377"/>
      <c r="N26" s="377"/>
      <c r="O26" s="115"/>
      <c r="P26" s="377"/>
      <c r="Q26" s="377"/>
      <c r="R26" s="377"/>
      <c r="S26" s="377"/>
      <c r="T26" s="115"/>
      <c r="U26" s="115"/>
      <c r="V26" s="115"/>
    </row>
    <row r="27" spans="1:22">
      <c r="A27" s="377"/>
      <c r="B27" s="377"/>
      <c r="C27" s="377"/>
      <c r="D27" s="377"/>
      <c r="E27" s="115"/>
      <c r="F27" s="377"/>
      <c r="G27" s="377"/>
      <c r="H27" s="377"/>
      <c r="I27" s="377"/>
      <c r="J27" s="115"/>
      <c r="K27" s="377"/>
      <c r="L27" s="377"/>
      <c r="M27" s="377"/>
      <c r="N27" s="377"/>
      <c r="O27" s="115"/>
      <c r="P27" s="377"/>
      <c r="Q27" s="377"/>
      <c r="R27" s="377"/>
      <c r="S27" s="377"/>
      <c r="T27" s="115"/>
      <c r="U27" s="115"/>
      <c r="V27" s="115"/>
    </row>
    <row r="28" spans="1:22">
      <c r="A28" s="377"/>
      <c r="B28" s="377"/>
      <c r="C28" s="377"/>
      <c r="D28" s="377"/>
      <c r="E28" s="115"/>
      <c r="F28" s="377"/>
      <c r="G28" s="377"/>
      <c r="H28" s="377"/>
      <c r="I28" s="377"/>
      <c r="J28" s="115"/>
      <c r="K28" s="377"/>
      <c r="L28" s="377"/>
      <c r="M28" s="377"/>
      <c r="N28" s="377"/>
      <c r="O28" s="115"/>
      <c r="P28" s="377"/>
      <c r="Q28" s="377"/>
      <c r="R28" s="377"/>
      <c r="S28" s="377"/>
      <c r="T28" s="115"/>
      <c r="U28" s="381"/>
      <c r="V28" s="115"/>
    </row>
    <row r="29" spans="1:22">
      <c r="A29" s="377"/>
      <c r="B29" s="377"/>
      <c r="C29" s="377"/>
      <c r="D29" s="377"/>
      <c r="E29" s="115"/>
      <c r="F29" s="377"/>
      <c r="G29" s="377"/>
      <c r="H29" s="377"/>
      <c r="I29" s="377"/>
      <c r="J29" s="115"/>
      <c r="K29" s="377"/>
      <c r="L29" s="377"/>
      <c r="M29" s="377"/>
      <c r="N29" s="377"/>
      <c r="O29" s="115"/>
      <c r="P29" s="377"/>
      <c r="Q29" s="377"/>
      <c r="R29" s="377"/>
      <c r="S29" s="377"/>
      <c r="T29" s="115"/>
      <c r="U29" s="115"/>
      <c r="V29" s="115"/>
    </row>
    <row r="30" spans="1:22">
      <c r="A30" s="377"/>
      <c r="B30" s="377"/>
      <c r="C30" s="377"/>
      <c r="D30" s="377"/>
      <c r="E30" s="115"/>
      <c r="F30" s="377"/>
      <c r="G30" s="377"/>
      <c r="H30" s="377"/>
      <c r="I30" s="377"/>
      <c r="J30" s="115"/>
      <c r="K30" s="377"/>
      <c r="L30" s="377"/>
      <c r="M30" s="377"/>
      <c r="N30" s="377"/>
      <c r="O30" s="115"/>
      <c r="P30" s="377"/>
      <c r="Q30" s="377"/>
      <c r="R30" s="377"/>
      <c r="S30" s="377"/>
      <c r="T30" s="115"/>
      <c r="U30" s="115"/>
      <c r="V30" s="115"/>
    </row>
    <row r="31" spans="1:22">
      <c r="A31" s="377"/>
      <c r="B31" s="377"/>
      <c r="C31" s="377"/>
      <c r="D31" s="377"/>
      <c r="E31" s="115"/>
      <c r="F31" s="377"/>
      <c r="G31" s="377"/>
      <c r="H31" s="377"/>
      <c r="I31" s="377"/>
      <c r="J31" s="115"/>
      <c r="K31" s="377"/>
      <c r="L31" s="377"/>
      <c r="M31" s="377"/>
      <c r="N31" s="377"/>
      <c r="O31" s="115"/>
      <c r="P31" s="377"/>
      <c r="Q31" s="377"/>
      <c r="R31" s="377"/>
      <c r="S31" s="377"/>
      <c r="T31" s="115"/>
      <c r="U31" s="115"/>
      <c r="V31" s="115"/>
    </row>
    <row r="32" spans="1:22">
      <c r="A32" s="377"/>
      <c r="B32" s="377"/>
      <c r="C32" s="377"/>
      <c r="D32" s="377"/>
      <c r="E32" s="115"/>
      <c r="F32" s="377"/>
      <c r="G32" s="377"/>
      <c r="H32" s="377"/>
      <c r="I32" s="377"/>
      <c r="J32" s="115"/>
      <c r="K32" s="377"/>
      <c r="L32" s="377"/>
      <c r="M32" s="377"/>
      <c r="N32" s="377"/>
      <c r="O32" s="115"/>
      <c r="P32" s="377"/>
      <c r="Q32" s="377"/>
      <c r="R32" s="377"/>
      <c r="S32" s="377"/>
      <c r="T32" s="115"/>
      <c r="U32" s="115"/>
      <c r="V32" s="115"/>
    </row>
    <row r="33" spans="1:22">
      <c r="A33" s="377"/>
      <c r="B33" s="377"/>
      <c r="C33" s="377"/>
      <c r="D33" s="377"/>
      <c r="E33" s="115"/>
      <c r="F33" s="377"/>
      <c r="G33" s="377"/>
      <c r="H33" s="377"/>
      <c r="I33" s="377"/>
      <c r="J33" s="115"/>
      <c r="K33" s="377"/>
      <c r="L33" s="377"/>
      <c r="M33" s="377"/>
      <c r="N33" s="377"/>
      <c r="O33" s="115"/>
      <c r="P33" s="377"/>
      <c r="Q33" s="377"/>
      <c r="R33" s="377"/>
      <c r="S33" s="377"/>
      <c r="T33" s="115"/>
      <c r="U33" s="115"/>
      <c r="V33" s="115"/>
    </row>
    <row r="34" spans="1:22">
      <c r="A34" s="377"/>
      <c r="B34" s="377"/>
      <c r="C34" s="377"/>
      <c r="D34" s="377"/>
      <c r="E34" s="115"/>
      <c r="F34" s="377"/>
      <c r="G34" s="377"/>
      <c r="H34" s="377"/>
      <c r="I34" s="377"/>
      <c r="J34" s="115"/>
      <c r="K34" s="377"/>
      <c r="L34" s="377"/>
      <c r="M34" s="377"/>
      <c r="N34" s="377"/>
      <c r="O34" s="115"/>
      <c r="P34" s="377"/>
      <c r="Q34" s="377"/>
      <c r="R34" s="377"/>
      <c r="S34" s="377"/>
      <c r="T34" s="115"/>
      <c r="U34" s="115"/>
      <c r="V34" s="115"/>
    </row>
    <row r="35" spans="1:22">
      <c r="A35" s="377"/>
      <c r="B35" s="377"/>
      <c r="C35" s="377"/>
      <c r="D35" s="377"/>
      <c r="E35" s="115"/>
      <c r="F35" s="377"/>
      <c r="G35" s="377"/>
      <c r="H35" s="377"/>
      <c r="I35" s="377"/>
      <c r="J35" s="115"/>
      <c r="K35" s="377"/>
      <c r="L35" s="377"/>
      <c r="M35" s="377"/>
      <c r="N35" s="377"/>
      <c r="O35" s="115"/>
      <c r="P35" s="377"/>
      <c r="Q35" s="377"/>
      <c r="R35" s="377"/>
      <c r="S35" s="377"/>
      <c r="T35" s="115"/>
      <c r="U35" s="115"/>
      <c r="V35" s="115"/>
    </row>
    <row r="36" spans="1:22">
      <c r="A36" s="377"/>
      <c r="B36" s="377"/>
      <c r="C36" s="377"/>
      <c r="D36" s="377"/>
      <c r="E36" s="115"/>
      <c r="F36" s="377"/>
      <c r="G36" s="377"/>
      <c r="H36" s="377"/>
      <c r="I36" s="377"/>
      <c r="J36" s="115"/>
      <c r="K36" s="377"/>
      <c r="L36" s="377"/>
      <c r="M36" s="377"/>
      <c r="N36" s="377"/>
      <c r="O36" s="115"/>
      <c r="P36" s="377"/>
      <c r="Q36" s="377"/>
      <c r="R36" s="377"/>
      <c r="S36" s="377"/>
      <c r="T36" s="115"/>
      <c r="U36" s="115"/>
      <c r="V36" s="115"/>
    </row>
    <row r="37" spans="1:22">
      <c r="A37" s="377"/>
      <c r="B37" s="377"/>
      <c r="C37" s="377"/>
      <c r="D37" s="377"/>
      <c r="E37" s="115"/>
      <c r="F37" s="377"/>
      <c r="G37" s="377"/>
      <c r="H37" s="377"/>
      <c r="I37" s="377"/>
      <c r="J37" s="115"/>
      <c r="K37" s="377"/>
      <c r="L37" s="377"/>
      <c r="M37" s="377"/>
      <c r="N37" s="377"/>
      <c r="O37" s="115"/>
      <c r="P37" s="377"/>
      <c r="Q37" s="377"/>
      <c r="R37" s="377"/>
      <c r="S37" s="377"/>
      <c r="T37" s="115"/>
      <c r="U37" s="115"/>
      <c r="V37" s="115"/>
    </row>
    <row r="38" spans="1:22">
      <c r="A38" s="377"/>
      <c r="B38" s="377"/>
      <c r="C38" s="377"/>
      <c r="D38" s="377"/>
      <c r="E38" s="115"/>
      <c r="F38" s="377"/>
      <c r="G38" s="377"/>
      <c r="H38" s="377"/>
      <c r="I38" s="377"/>
      <c r="J38" s="115"/>
      <c r="K38" s="377"/>
      <c r="L38" s="377"/>
      <c r="M38" s="377"/>
      <c r="N38" s="377"/>
      <c r="O38" s="115"/>
      <c r="P38" s="377"/>
      <c r="Q38" s="377"/>
      <c r="R38" s="377"/>
      <c r="S38" s="377"/>
      <c r="T38" s="115"/>
      <c r="U38" s="115"/>
      <c r="V38" s="115"/>
    </row>
    <row r="39" spans="1:22">
      <c r="A39" s="377"/>
      <c r="B39" s="377"/>
      <c r="C39" s="377"/>
      <c r="D39" s="382"/>
      <c r="E39" s="115"/>
      <c r="F39" s="377"/>
      <c r="G39" s="377"/>
      <c r="H39" s="377"/>
      <c r="I39" s="382"/>
      <c r="J39" s="115"/>
      <c r="K39" s="377"/>
      <c r="L39" s="377"/>
      <c r="M39" s="377"/>
      <c r="N39" s="382"/>
      <c r="O39" s="115"/>
      <c r="P39" s="377"/>
      <c r="Q39" s="377"/>
      <c r="R39" s="377"/>
      <c r="S39" s="382"/>
      <c r="T39" s="115"/>
      <c r="U39" s="115"/>
      <c r="V39" s="115"/>
    </row>
    <row r="40" spans="1:22">
      <c r="A40" s="377"/>
      <c r="B40" s="377"/>
      <c r="C40" s="377"/>
      <c r="D40" s="377"/>
      <c r="E40" s="383"/>
      <c r="F40" s="377"/>
      <c r="G40" s="377"/>
      <c r="H40" s="377"/>
      <c r="I40" s="377"/>
      <c r="J40" s="115"/>
      <c r="K40" s="377"/>
      <c r="L40" s="377"/>
      <c r="M40" s="377"/>
      <c r="N40" s="377"/>
      <c r="O40" s="115"/>
      <c r="P40" s="377"/>
      <c r="Q40" s="377"/>
      <c r="R40" s="377"/>
      <c r="S40" s="377"/>
      <c r="T40" s="115"/>
      <c r="U40" s="115"/>
      <c r="V40" s="115"/>
    </row>
    <row r="41" spans="1:22">
      <c r="A41" s="377"/>
      <c r="B41" s="377"/>
      <c r="C41" s="377"/>
      <c r="D41" s="377"/>
      <c r="E41" s="115"/>
      <c r="F41" s="377"/>
      <c r="G41" s="377"/>
      <c r="H41" s="377"/>
      <c r="I41" s="377"/>
      <c r="J41" s="115"/>
      <c r="K41" s="377"/>
      <c r="L41" s="377"/>
      <c r="M41" s="377"/>
      <c r="N41" s="377"/>
      <c r="O41" s="115"/>
      <c r="P41" s="377"/>
      <c r="Q41" s="377"/>
      <c r="R41" s="377"/>
      <c r="S41" s="377"/>
      <c r="T41" s="115"/>
      <c r="U41" s="115"/>
      <c r="V41" s="115"/>
    </row>
    <row r="42" spans="1:22">
      <c r="A42" s="377"/>
      <c r="B42" s="377"/>
      <c r="C42" s="377"/>
      <c r="D42" s="377"/>
      <c r="E42" s="115"/>
      <c r="F42" s="377"/>
      <c r="G42" s="377"/>
      <c r="H42" s="377"/>
      <c r="I42" s="377"/>
      <c r="J42" s="115"/>
      <c r="K42" s="377"/>
      <c r="L42" s="377"/>
      <c r="M42" s="377"/>
      <c r="N42" s="377"/>
      <c r="O42" s="115"/>
      <c r="P42" s="377"/>
      <c r="Q42" s="377"/>
      <c r="R42" s="377"/>
      <c r="S42" s="377"/>
      <c r="T42" s="115"/>
      <c r="U42" s="115"/>
      <c r="V42" s="115"/>
    </row>
    <row r="43" spans="1:22">
      <c r="A43" s="377"/>
      <c r="B43" s="377"/>
      <c r="C43" s="377"/>
      <c r="D43" s="377"/>
      <c r="E43" s="115"/>
      <c r="F43" s="377"/>
      <c r="G43" s="377"/>
      <c r="H43" s="377"/>
      <c r="I43" s="377"/>
      <c r="J43" s="115"/>
      <c r="K43" s="377"/>
      <c r="L43" s="377"/>
      <c r="M43" s="377"/>
      <c r="N43" s="377"/>
      <c r="O43" s="115"/>
      <c r="P43" s="377"/>
      <c r="Q43" s="377"/>
      <c r="R43" s="377"/>
      <c r="S43" s="377"/>
      <c r="T43" s="115"/>
      <c r="U43" s="115"/>
      <c r="V43" s="115"/>
    </row>
    <row r="44" spans="1:22">
      <c r="A44" s="377"/>
      <c r="B44" s="377"/>
      <c r="C44" s="377"/>
      <c r="D44" s="377"/>
      <c r="E44" s="115"/>
      <c r="F44" s="377"/>
      <c r="G44" s="377"/>
      <c r="H44" s="377"/>
      <c r="I44" s="377"/>
      <c r="J44" s="115"/>
      <c r="K44" s="377"/>
      <c r="L44" s="377"/>
      <c r="M44" s="377"/>
      <c r="N44" s="377"/>
      <c r="O44" s="115"/>
      <c r="P44" s="377"/>
      <c r="Q44" s="377"/>
      <c r="R44" s="377"/>
      <c r="S44" s="377"/>
      <c r="T44" s="115"/>
      <c r="U44" s="115"/>
      <c r="V44" s="115"/>
    </row>
    <row r="45" spans="1:22">
      <c r="A45" s="377"/>
      <c r="B45" s="377"/>
      <c r="C45" s="377"/>
      <c r="D45" s="377"/>
      <c r="E45" s="115"/>
      <c r="F45" s="377"/>
      <c r="G45" s="377"/>
      <c r="H45" s="377"/>
      <c r="I45" s="377"/>
      <c r="J45" s="115"/>
      <c r="K45" s="377"/>
      <c r="L45" s="377"/>
      <c r="M45" s="377"/>
      <c r="N45" s="377"/>
      <c r="O45" s="115"/>
      <c r="P45" s="377"/>
      <c r="Q45" s="377"/>
      <c r="R45" s="377"/>
      <c r="S45" s="377"/>
      <c r="T45" s="115"/>
      <c r="U45" s="115"/>
      <c r="V45" s="115"/>
    </row>
    <row r="46" spans="1:22">
      <c r="A46" s="377"/>
      <c r="B46" s="377"/>
      <c r="C46" s="377"/>
      <c r="D46" s="377"/>
      <c r="E46" s="115"/>
      <c r="F46" s="377"/>
      <c r="G46" s="377"/>
      <c r="H46" s="377"/>
      <c r="I46" s="377"/>
      <c r="J46" s="115"/>
      <c r="K46" s="377"/>
      <c r="L46" s="377"/>
      <c r="M46" s="377"/>
      <c r="N46" s="377"/>
      <c r="O46" s="115"/>
      <c r="P46" s="377"/>
      <c r="Q46" s="377"/>
      <c r="R46" s="377"/>
      <c r="S46" s="377"/>
      <c r="T46" s="115"/>
      <c r="U46" s="115"/>
      <c r="V46" s="115"/>
    </row>
    <row r="47" spans="1:22">
      <c r="A47" s="377"/>
      <c r="B47" s="377"/>
      <c r="C47" s="377"/>
      <c r="D47" s="377"/>
      <c r="E47" s="115"/>
      <c r="F47" s="377"/>
      <c r="G47" s="377"/>
      <c r="H47" s="377"/>
      <c r="I47" s="377"/>
      <c r="J47" s="115"/>
      <c r="K47" s="377"/>
      <c r="L47" s="377"/>
      <c r="M47" s="377"/>
      <c r="N47" s="377"/>
      <c r="O47" s="115"/>
      <c r="P47" s="377"/>
      <c r="Q47" s="377"/>
      <c r="R47" s="377"/>
      <c r="S47" s="377"/>
      <c r="T47" s="115"/>
      <c r="U47" s="115"/>
      <c r="V47" s="115"/>
    </row>
    <row r="48" spans="1:22">
      <c r="A48" s="377"/>
      <c r="B48" s="377"/>
      <c r="C48" s="377"/>
      <c r="D48" s="377"/>
      <c r="E48" s="115"/>
      <c r="F48" s="377"/>
      <c r="G48" s="377"/>
      <c r="H48" s="377"/>
      <c r="I48" s="377"/>
      <c r="J48" s="115"/>
      <c r="K48" s="377"/>
      <c r="L48" s="377"/>
      <c r="M48" s="377"/>
      <c r="N48" s="377"/>
      <c r="O48" s="115"/>
      <c r="P48" s="377"/>
      <c r="Q48" s="377"/>
      <c r="R48" s="377"/>
      <c r="S48" s="377"/>
      <c r="T48" s="115"/>
      <c r="U48" s="115"/>
      <c r="V48" s="115"/>
    </row>
    <row r="49" spans="1:22">
      <c r="A49" s="377"/>
      <c r="B49" s="377"/>
      <c r="C49" s="377"/>
      <c r="D49" s="377"/>
      <c r="E49" s="115"/>
      <c r="F49" s="377"/>
      <c r="G49" s="377"/>
      <c r="H49" s="377"/>
      <c r="I49" s="377"/>
      <c r="J49" s="115"/>
      <c r="K49" s="377"/>
      <c r="L49" s="377"/>
      <c r="M49" s="377"/>
      <c r="N49" s="377"/>
      <c r="O49" s="115"/>
      <c r="P49" s="377"/>
      <c r="Q49" s="377"/>
      <c r="R49" s="377"/>
      <c r="S49" s="377"/>
      <c r="T49" s="115"/>
      <c r="U49" s="115"/>
      <c r="V49" s="115"/>
    </row>
    <row r="50" spans="1:22">
      <c r="A50" s="377"/>
      <c r="B50" s="377"/>
      <c r="C50" s="377"/>
      <c r="D50" s="377"/>
      <c r="E50" s="115"/>
      <c r="F50" s="377"/>
      <c r="G50" s="377"/>
      <c r="H50" s="377"/>
      <c r="I50" s="377"/>
      <c r="J50" s="115"/>
      <c r="K50" s="377"/>
      <c r="L50" s="377"/>
      <c r="M50" s="377"/>
      <c r="N50" s="377"/>
      <c r="O50" s="115"/>
      <c r="P50" s="377"/>
      <c r="Q50" s="377"/>
      <c r="R50" s="377"/>
      <c r="S50" s="377"/>
      <c r="T50" s="115"/>
      <c r="U50" s="115"/>
      <c r="V50" s="115"/>
    </row>
    <row r="51" spans="1:22">
      <c r="A51" s="377"/>
      <c r="B51" s="377"/>
      <c r="C51" s="377"/>
      <c r="D51" s="377"/>
      <c r="E51" s="115"/>
      <c r="F51" s="377"/>
      <c r="G51" s="377"/>
      <c r="H51" s="377"/>
      <c r="I51" s="377"/>
      <c r="J51" s="115"/>
      <c r="K51" s="377"/>
      <c r="L51" s="377"/>
      <c r="M51" s="377"/>
      <c r="N51" s="377"/>
      <c r="O51" s="115"/>
      <c r="P51" s="377"/>
      <c r="Q51" s="377"/>
      <c r="R51" s="377"/>
      <c r="S51" s="377"/>
      <c r="T51" s="115"/>
      <c r="U51" s="115"/>
      <c r="V51" s="115"/>
    </row>
    <row r="52" spans="1:22">
      <c r="A52" s="377"/>
      <c r="B52" s="377"/>
      <c r="C52" s="377"/>
      <c r="D52" s="377"/>
      <c r="E52" s="115"/>
      <c r="F52" s="377"/>
      <c r="G52" s="377"/>
      <c r="H52" s="377"/>
      <c r="I52" s="377"/>
      <c r="J52" s="115"/>
      <c r="K52" s="377"/>
      <c r="L52" s="377"/>
      <c r="M52" s="377"/>
      <c r="N52" s="377"/>
      <c r="O52" s="115"/>
      <c r="P52" s="377"/>
      <c r="Q52" s="377"/>
      <c r="R52" s="377"/>
      <c r="S52" s="377"/>
      <c r="T52" s="115"/>
      <c r="U52" s="115"/>
      <c r="V52" s="115"/>
    </row>
    <row r="53" spans="1:22">
      <c r="A53" s="377"/>
      <c r="B53" s="377"/>
      <c r="C53" s="377"/>
      <c r="D53" s="377"/>
      <c r="E53" s="115"/>
      <c r="F53" s="377"/>
      <c r="G53" s="377"/>
      <c r="H53" s="377"/>
      <c r="I53" s="377"/>
      <c r="J53" s="115"/>
      <c r="K53" s="377"/>
      <c r="L53" s="377"/>
      <c r="M53" s="377"/>
      <c r="N53" s="377"/>
      <c r="O53" s="115"/>
      <c r="P53" s="377"/>
      <c r="Q53" s="377"/>
      <c r="R53" s="377"/>
      <c r="S53" s="377"/>
      <c r="T53" s="115"/>
      <c r="U53" s="115"/>
      <c r="V53" s="115"/>
    </row>
    <row r="54" spans="1:22" ht="14.25">
      <c r="A54" s="377"/>
      <c r="B54" s="384"/>
      <c r="C54" s="377"/>
      <c r="D54" s="377"/>
      <c r="E54" s="115"/>
      <c r="F54" s="377"/>
      <c r="G54" s="384"/>
      <c r="H54" s="377"/>
      <c r="I54" s="377"/>
      <c r="J54" s="115"/>
      <c r="K54" s="377"/>
      <c r="L54" s="384"/>
      <c r="M54" s="377"/>
      <c r="N54" s="377"/>
      <c r="O54" s="115"/>
      <c r="P54" s="377"/>
      <c r="Q54" s="384"/>
      <c r="R54" s="377"/>
      <c r="S54" s="377"/>
      <c r="T54" s="115"/>
      <c r="U54" s="115"/>
      <c r="V54" s="115"/>
    </row>
    <row r="55" spans="1:22">
      <c r="A55" s="377"/>
      <c r="B55" s="377"/>
      <c r="C55" s="377"/>
      <c r="D55" s="377"/>
      <c r="E55" s="115"/>
      <c r="F55" s="377"/>
      <c r="G55" s="377"/>
      <c r="H55" s="377"/>
      <c r="I55" s="377"/>
      <c r="J55" s="115"/>
      <c r="K55" s="377"/>
      <c r="L55" s="377"/>
      <c r="M55" s="377"/>
      <c r="N55" s="377"/>
      <c r="O55" s="115"/>
      <c r="P55" s="377"/>
      <c r="Q55" s="377"/>
      <c r="R55" s="377"/>
      <c r="S55" s="377"/>
      <c r="T55" s="115"/>
      <c r="U55" s="115"/>
      <c r="V55" s="115"/>
    </row>
    <row r="56" spans="1:22">
      <c r="A56" s="382"/>
      <c r="B56" s="382"/>
      <c r="C56" s="382"/>
      <c r="D56" s="382"/>
      <c r="E56" s="115"/>
      <c r="F56" s="382"/>
      <c r="G56" s="382"/>
      <c r="H56" s="382"/>
      <c r="I56" s="382"/>
      <c r="J56" s="115"/>
      <c r="K56" s="382"/>
      <c r="L56" s="382"/>
      <c r="M56" s="382"/>
      <c r="N56" s="382"/>
      <c r="O56" s="115"/>
      <c r="P56" s="382"/>
      <c r="Q56" s="382"/>
      <c r="R56" s="382"/>
      <c r="S56" s="382"/>
      <c r="T56" s="115"/>
      <c r="U56" s="115"/>
      <c r="V56" s="115"/>
    </row>
    <row r="57" spans="1:22">
      <c r="A57" s="377"/>
      <c r="B57" s="377"/>
      <c r="C57" s="377"/>
      <c r="D57" s="377"/>
      <c r="E57" s="115"/>
      <c r="F57" s="377"/>
      <c r="G57" s="377"/>
      <c r="H57" s="377"/>
      <c r="I57" s="377"/>
      <c r="J57" s="115"/>
      <c r="K57" s="377"/>
      <c r="L57" s="377"/>
      <c r="M57" s="377"/>
      <c r="N57" s="377"/>
      <c r="O57" s="115"/>
      <c r="P57" s="377"/>
      <c r="Q57" s="377"/>
      <c r="R57" s="377"/>
      <c r="S57" s="377"/>
      <c r="T57" s="115"/>
      <c r="U57" s="115"/>
      <c r="V57" s="115"/>
    </row>
    <row r="58" spans="1:22">
      <c r="A58" s="377"/>
      <c r="B58" s="377"/>
      <c r="C58" s="552" t="s">
        <v>128</v>
      </c>
      <c r="D58" s="377"/>
      <c r="E58" s="115"/>
      <c r="F58" s="377"/>
      <c r="G58" s="377"/>
      <c r="H58" s="385" t="s">
        <v>9</v>
      </c>
      <c r="I58" s="377"/>
      <c r="J58" s="115"/>
      <c r="K58" s="377"/>
      <c r="L58" s="377"/>
      <c r="M58" s="385" t="s">
        <v>9</v>
      </c>
      <c r="N58" s="377"/>
      <c r="O58" s="115"/>
      <c r="P58" s="377"/>
      <c r="Q58" s="377"/>
      <c r="R58" s="385" t="s">
        <v>9</v>
      </c>
      <c r="S58" s="377"/>
      <c r="T58" s="115"/>
      <c r="U58" s="115"/>
      <c r="V58" s="115"/>
    </row>
    <row r="59" spans="1:22">
      <c r="A59" s="377"/>
      <c r="B59" s="377"/>
      <c r="C59" s="552"/>
      <c r="D59" s="377"/>
      <c r="E59" s="115"/>
      <c r="F59" s="377"/>
      <c r="G59" s="377"/>
      <c r="H59" s="386"/>
      <c r="I59" s="377"/>
      <c r="J59" s="115"/>
      <c r="K59" s="377"/>
      <c r="L59" s="377"/>
      <c r="M59" s="386"/>
      <c r="N59" s="377"/>
      <c r="O59" s="115"/>
      <c r="P59" s="377"/>
      <c r="Q59" s="377"/>
      <c r="R59" s="386"/>
      <c r="S59" s="377"/>
      <c r="T59" s="115"/>
      <c r="U59" s="115"/>
      <c r="V59" s="115"/>
    </row>
    <row r="60" spans="1:22">
      <c r="A60" s="377"/>
      <c r="B60" s="377"/>
      <c r="C60" s="377"/>
      <c r="D60" s="377"/>
      <c r="E60" s="115"/>
      <c r="F60" s="377"/>
      <c r="G60" s="377"/>
      <c r="H60" s="386"/>
      <c r="I60" s="377"/>
      <c r="J60" s="115"/>
      <c r="K60" s="377"/>
      <c r="L60" s="377"/>
      <c r="M60" s="386"/>
      <c r="N60" s="377"/>
      <c r="O60" s="115"/>
      <c r="P60" s="377"/>
      <c r="Q60" s="377"/>
      <c r="R60" s="386"/>
      <c r="S60" s="377"/>
      <c r="T60" s="115"/>
      <c r="U60" s="115"/>
      <c r="V60" s="115"/>
    </row>
    <row r="61" spans="1:22">
      <c r="A61" s="377"/>
      <c r="B61" s="387"/>
      <c r="C61" s="377"/>
      <c r="D61" s="377"/>
      <c r="E61" s="115"/>
      <c r="F61" s="377"/>
      <c r="G61" s="387"/>
      <c r="H61" s="386"/>
      <c r="I61" s="377"/>
      <c r="J61" s="115"/>
      <c r="K61" s="377"/>
      <c r="L61" s="387"/>
      <c r="M61" s="386"/>
      <c r="N61" s="377"/>
      <c r="O61" s="115"/>
      <c r="P61" s="377"/>
      <c r="Q61" s="387"/>
      <c r="R61" s="386"/>
      <c r="S61" s="377"/>
      <c r="T61" s="115"/>
      <c r="U61" s="115"/>
      <c r="V61" s="115"/>
    </row>
    <row r="62" spans="1:22">
      <c r="A62" s="377"/>
      <c r="B62" s="387"/>
      <c r="C62" s="377"/>
      <c r="D62" s="377"/>
      <c r="E62" s="115"/>
      <c r="F62" s="377"/>
      <c r="G62" s="387"/>
      <c r="H62" s="386"/>
      <c r="I62" s="377"/>
      <c r="J62" s="115"/>
      <c r="K62" s="377"/>
      <c r="L62" s="387"/>
      <c r="M62" s="386"/>
      <c r="N62" s="377"/>
      <c r="O62" s="115"/>
      <c r="P62" s="377"/>
      <c r="Q62" s="387"/>
      <c r="R62" s="386"/>
      <c r="S62" s="377"/>
      <c r="T62" s="115"/>
      <c r="U62" s="115"/>
      <c r="V62" s="115"/>
    </row>
    <row r="63" spans="1:22">
      <c r="A63" s="377"/>
      <c r="B63" s="387"/>
      <c r="C63" s="377"/>
      <c r="D63" s="377"/>
      <c r="E63" s="115"/>
      <c r="F63" s="377"/>
      <c r="G63" s="387"/>
      <c r="H63" s="386"/>
      <c r="I63" s="377"/>
      <c r="J63" s="115"/>
      <c r="K63" s="377"/>
      <c r="L63" s="387"/>
      <c r="M63" s="386"/>
      <c r="N63" s="377"/>
      <c r="O63" s="115"/>
      <c r="P63" s="377"/>
      <c r="Q63" s="387"/>
      <c r="R63" s="386"/>
      <c r="S63" s="377"/>
      <c r="T63" s="115"/>
      <c r="U63" s="115"/>
      <c r="V63" s="115"/>
    </row>
    <row r="64" spans="1:22">
      <c r="A64" s="377"/>
      <c r="B64" s="387"/>
      <c r="C64" s="377"/>
      <c r="D64" s="377"/>
      <c r="E64" s="115"/>
      <c r="F64" s="377"/>
      <c r="G64" s="387"/>
      <c r="H64" s="388"/>
      <c r="I64" s="377"/>
      <c r="J64" s="115"/>
      <c r="K64" s="377"/>
      <c r="L64" s="387"/>
      <c r="M64" s="388"/>
      <c r="N64" s="377"/>
      <c r="O64" s="115"/>
      <c r="P64" s="377"/>
      <c r="Q64" s="387"/>
      <c r="R64" s="388"/>
      <c r="S64" s="377"/>
      <c r="T64" s="115"/>
      <c r="U64" s="115"/>
      <c r="V64" s="115"/>
    </row>
    <row r="65" spans="1:22">
      <c r="A65" s="387"/>
      <c r="B65" s="377"/>
      <c r="C65" s="377"/>
      <c r="D65" s="377"/>
      <c r="E65" s="115"/>
      <c r="F65" s="387"/>
      <c r="G65" s="377"/>
      <c r="H65" s="377"/>
      <c r="I65" s="377"/>
      <c r="J65" s="115"/>
      <c r="K65" s="387"/>
      <c r="L65" s="377"/>
      <c r="M65" s="377"/>
      <c r="N65" s="377"/>
      <c r="O65" s="115"/>
      <c r="P65" s="387"/>
      <c r="Q65" s="377"/>
      <c r="R65" s="377"/>
      <c r="S65" s="377"/>
      <c r="T65" s="115"/>
      <c r="U65" s="115"/>
      <c r="V65" s="115"/>
    </row>
  </sheetData>
  <sheetProtection algorithmName="SHA-512" hashValue="axoWPJcjjFzxTp+zSV5JDq7mEcAOcwD5C+H0ddxeLjiVo3XTvqRUH/9WkPNiJlZsX5h39YTeadfQlnbNCH86WA==" saltValue="RT4CHkzDynl4kk/+KYx8Eg==" spinCount="100000" sheet="1" objects="1" scenarios="1"/>
  <mergeCells count="5">
    <mergeCell ref="B5:C7"/>
    <mergeCell ref="G5:H7"/>
    <mergeCell ref="L5:M7"/>
    <mergeCell ref="Q5:R7"/>
    <mergeCell ref="C58:C59"/>
  </mergeCells>
  <phoneticPr fontId="6" type="noConversion"/>
  <pageMargins left="0.75196850393700787" right="0.75196850393700787" top="0.984251969" bottom="0.984251969" header="0.5" footer="0.5"/>
  <pageSetup paperSize="9" scale="76" orientation="portrait"/>
  <headerFooter>
    <oddFooter>&amp;R&amp;"Verdana,Fett"&amp;12Blatt A</oddFooter>
  </headerFooter>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2:Q81"/>
  <sheetViews>
    <sheetView workbookViewId="0">
      <selection activeCell="D17" sqref="D17:D18"/>
    </sheetView>
  </sheetViews>
  <sheetFormatPr baseColWidth="10" defaultRowHeight="12.75"/>
  <cols>
    <col min="1" max="1" width="29.625" customWidth="1"/>
    <col min="3" max="3" width="14.125" bestFit="1" customWidth="1"/>
    <col min="4" max="4" width="16.875" customWidth="1"/>
    <col min="5" max="5" width="18.875" customWidth="1"/>
    <col min="6" max="6" width="23.5" customWidth="1"/>
    <col min="8" max="8" width="16.875" customWidth="1"/>
    <col min="9" max="9" width="19.875" customWidth="1"/>
    <col min="10" max="10" width="14" customWidth="1"/>
    <col min="11" max="11" width="12.875" customWidth="1"/>
    <col min="12" max="12" width="14" customWidth="1"/>
    <col min="13" max="13" width="17.5" customWidth="1"/>
    <col min="14" max="14" width="14.875" customWidth="1"/>
  </cols>
  <sheetData>
    <row r="2" spans="1:17" ht="18">
      <c r="A2" s="17" t="s">
        <v>177</v>
      </c>
      <c r="C2" s="72"/>
    </row>
    <row r="4" spans="1:17" ht="21" customHeight="1">
      <c r="A4" s="206" t="s">
        <v>178</v>
      </c>
      <c r="B4" s="748"/>
      <c r="C4" s="748"/>
      <c r="D4" s="748"/>
    </row>
    <row r="5" spans="1:17" ht="21" customHeight="1">
      <c r="A5" s="206" t="s">
        <v>180</v>
      </c>
      <c r="B5" s="748"/>
      <c r="C5" s="748"/>
      <c r="D5" s="748"/>
    </row>
    <row r="6" spans="1:17" ht="21" customHeight="1">
      <c r="A6" s="206" t="s">
        <v>179</v>
      </c>
      <c r="B6" s="748"/>
      <c r="C6" s="748"/>
      <c r="D6" s="748"/>
    </row>
    <row r="7" spans="1:17" ht="21" customHeight="1">
      <c r="A7" s="206" t="s">
        <v>139</v>
      </c>
      <c r="B7" s="748"/>
      <c r="C7" s="748"/>
      <c r="D7" s="748"/>
    </row>
    <row r="8" spans="1:17">
      <c r="B8" s="750"/>
      <c r="C8" s="750"/>
      <c r="D8" s="750"/>
    </row>
    <row r="11" spans="1:17" ht="15">
      <c r="A11" s="208" t="s">
        <v>209</v>
      </c>
    </row>
    <row r="12" spans="1:17" ht="72" customHeight="1">
      <c r="A12" s="203" t="s">
        <v>195</v>
      </c>
      <c r="B12" s="204" t="s">
        <v>185</v>
      </c>
      <c r="C12" s="204" t="s">
        <v>149</v>
      </c>
      <c r="D12" s="205" t="s">
        <v>208</v>
      </c>
      <c r="E12" s="205" t="s">
        <v>207</v>
      </c>
      <c r="F12" s="205" t="s">
        <v>186</v>
      </c>
      <c r="G12" s="203" t="s">
        <v>187</v>
      </c>
      <c r="H12" s="203" t="s">
        <v>188</v>
      </c>
      <c r="I12" s="203" t="s">
        <v>189</v>
      </c>
      <c r="J12" s="203" t="s">
        <v>190</v>
      </c>
      <c r="K12" s="203" t="s">
        <v>191</v>
      </c>
      <c r="L12" s="203" t="s">
        <v>192</v>
      </c>
      <c r="M12" s="203" t="s">
        <v>193</v>
      </c>
      <c r="N12" s="203" t="s">
        <v>194</v>
      </c>
      <c r="O12" s="203" t="s">
        <v>90</v>
      </c>
      <c r="P12" s="4"/>
      <c r="Q12" s="4"/>
    </row>
    <row r="13" spans="1:17">
      <c r="A13" s="87"/>
      <c r="B13" s="748"/>
      <c r="C13" s="748"/>
      <c r="D13" s="748"/>
      <c r="E13" s="748"/>
      <c r="F13" s="748"/>
      <c r="G13" s="748"/>
      <c r="H13" s="748"/>
      <c r="I13" s="748"/>
      <c r="J13" s="748"/>
      <c r="K13" s="748"/>
      <c r="L13" s="748"/>
      <c r="M13" s="748"/>
      <c r="N13" s="748"/>
      <c r="O13" s="748"/>
    </row>
    <row r="14" spans="1:17">
      <c r="A14" s="202"/>
      <c r="B14" s="748"/>
      <c r="C14" s="748"/>
      <c r="D14" s="748"/>
      <c r="E14" s="748"/>
      <c r="F14" s="748"/>
      <c r="G14" s="748"/>
      <c r="H14" s="748"/>
      <c r="I14" s="748"/>
      <c r="J14" s="748"/>
      <c r="K14" s="748"/>
      <c r="L14" s="748"/>
      <c r="M14" s="748"/>
      <c r="N14" s="748"/>
      <c r="O14" s="748"/>
    </row>
    <row r="15" spans="1:17">
      <c r="A15" s="87"/>
      <c r="B15" s="748"/>
      <c r="C15" s="748"/>
      <c r="D15" s="748"/>
      <c r="E15" s="748"/>
      <c r="F15" s="748"/>
      <c r="G15" s="748"/>
      <c r="H15" s="748"/>
      <c r="I15" s="748"/>
      <c r="J15" s="748"/>
      <c r="K15" s="748"/>
      <c r="L15" s="748"/>
      <c r="M15" s="748"/>
      <c r="N15" s="748"/>
      <c r="O15" s="748"/>
    </row>
    <row r="16" spans="1:17">
      <c r="A16" s="202"/>
      <c r="B16" s="748"/>
      <c r="C16" s="748"/>
      <c r="D16" s="748"/>
      <c r="E16" s="748"/>
      <c r="F16" s="748"/>
      <c r="G16" s="748"/>
      <c r="H16" s="748"/>
      <c r="I16" s="748"/>
      <c r="J16" s="748"/>
      <c r="K16" s="748"/>
      <c r="L16" s="748"/>
      <c r="M16" s="748"/>
      <c r="N16" s="748"/>
      <c r="O16" s="748"/>
    </row>
    <row r="17" spans="1:15">
      <c r="A17" s="87"/>
      <c r="B17" s="748"/>
      <c r="C17" s="748"/>
      <c r="D17" s="748"/>
      <c r="E17" s="748"/>
      <c r="F17" s="748"/>
      <c r="G17" s="748"/>
      <c r="H17" s="748"/>
      <c r="I17" s="748"/>
      <c r="J17" s="748"/>
      <c r="K17" s="748"/>
      <c r="L17" s="748"/>
      <c r="M17" s="748"/>
      <c r="N17" s="748"/>
      <c r="O17" s="748"/>
    </row>
    <row r="18" spans="1:15">
      <c r="A18" s="202"/>
      <c r="B18" s="748"/>
      <c r="C18" s="748"/>
      <c r="D18" s="748"/>
      <c r="E18" s="748"/>
      <c r="F18" s="748"/>
      <c r="G18" s="748"/>
      <c r="H18" s="748"/>
      <c r="I18" s="748"/>
      <c r="J18" s="748"/>
      <c r="K18" s="748"/>
      <c r="L18" s="748"/>
      <c r="M18" s="748"/>
      <c r="N18" s="748"/>
      <c r="O18" s="748"/>
    </row>
    <row r="19" spans="1:15">
      <c r="A19" s="87"/>
      <c r="B19" s="748"/>
      <c r="C19" s="748"/>
      <c r="D19" s="748"/>
      <c r="E19" s="748"/>
      <c r="F19" s="748"/>
      <c r="G19" s="748"/>
      <c r="H19" s="748"/>
      <c r="I19" s="748"/>
      <c r="J19" s="748"/>
      <c r="K19" s="748"/>
      <c r="L19" s="748"/>
      <c r="M19" s="748"/>
      <c r="N19" s="748"/>
      <c r="O19" s="748"/>
    </row>
    <row r="20" spans="1:15">
      <c r="A20" s="202"/>
      <c r="B20" s="748"/>
      <c r="C20" s="748"/>
      <c r="D20" s="748"/>
      <c r="E20" s="748"/>
      <c r="F20" s="748"/>
      <c r="G20" s="748"/>
      <c r="H20" s="748"/>
      <c r="I20" s="748"/>
      <c r="J20" s="748"/>
      <c r="K20" s="748"/>
      <c r="L20" s="748"/>
      <c r="M20" s="748"/>
      <c r="N20" s="748"/>
      <c r="O20" s="748"/>
    </row>
    <row r="21" spans="1:15">
      <c r="A21" s="87"/>
      <c r="B21" s="748"/>
      <c r="C21" s="748"/>
      <c r="D21" s="748"/>
      <c r="E21" s="748"/>
      <c r="F21" s="748"/>
      <c r="G21" s="748"/>
      <c r="H21" s="748"/>
      <c r="I21" s="748"/>
      <c r="J21" s="748"/>
      <c r="K21" s="748"/>
      <c r="L21" s="748"/>
      <c r="M21" s="748"/>
      <c r="N21" s="748"/>
      <c r="O21" s="748"/>
    </row>
    <row r="22" spans="1:15">
      <c r="A22" s="202"/>
      <c r="B22" s="748"/>
      <c r="C22" s="748"/>
      <c r="D22" s="748"/>
      <c r="E22" s="748"/>
      <c r="F22" s="748"/>
      <c r="G22" s="748"/>
      <c r="H22" s="748"/>
      <c r="I22" s="748"/>
      <c r="J22" s="748"/>
      <c r="K22" s="748"/>
      <c r="L22" s="748"/>
      <c r="M22" s="748"/>
      <c r="N22" s="748"/>
      <c r="O22" s="748"/>
    </row>
    <row r="23" spans="1:15">
      <c r="A23" s="87"/>
      <c r="B23" s="748"/>
      <c r="C23" s="748"/>
      <c r="D23" s="748"/>
      <c r="E23" s="748"/>
      <c r="F23" s="748"/>
      <c r="G23" s="748"/>
      <c r="H23" s="748"/>
      <c r="I23" s="748"/>
      <c r="J23" s="748"/>
      <c r="K23" s="748"/>
      <c r="L23" s="748"/>
      <c r="M23" s="748"/>
      <c r="N23" s="748"/>
      <c r="O23" s="748"/>
    </row>
    <row r="24" spans="1:15">
      <c r="A24" s="202"/>
      <c r="B24" s="748"/>
      <c r="C24" s="748"/>
      <c r="D24" s="748"/>
      <c r="E24" s="748"/>
      <c r="F24" s="748"/>
      <c r="G24" s="748"/>
      <c r="H24" s="748"/>
      <c r="I24" s="748"/>
      <c r="J24" s="748"/>
      <c r="K24" s="748"/>
      <c r="L24" s="748"/>
      <c r="M24" s="748"/>
      <c r="N24" s="748"/>
      <c r="O24" s="748"/>
    </row>
    <row r="25" spans="1:15">
      <c r="A25" s="87"/>
      <c r="B25" s="748"/>
      <c r="C25" s="748"/>
      <c r="D25" s="748"/>
      <c r="E25" s="748"/>
      <c r="F25" s="748"/>
      <c r="G25" s="748"/>
      <c r="H25" s="748"/>
      <c r="I25" s="748"/>
      <c r="J25" s="748"/>
      <c r="K25" s="748"/>
      <c r="L25" s="748"/>
      <c r="M25" s="748"/>
      <c r="N25" s="748"/>
      <c r="O25" s="748"/>
    </row>
    <row r="26" spans="1:15">
      <c r="A26" s="202"/>
      <c r="B26" s="748"/>
      <c r="C26" s="748"/>
      <c r="D26" s="748"/>
      <c r="E26" s="748"/>
      <c r="F26" s="748"/>
      <c r="G26" s="748"/>
      <c r="H26" s="748"/>
      <c r="I26" s="748"/>
      <c r="J26" s="748"/>
      <c r="K26" s="748"/>
      <c r="L26" s="748"/>
      <c r="M26" s="748"/>
      <c r="N26" s="748"/>
      <c r="O26" s="748"/>
    </row>
    <row r="27" spans="1:15">
      <c r="A27" s="87"/>
      <c r="B27" s="748"/>
      <c r="C27" s="748"/>
      <c r="D27" s="748"/>
      <c r="E27" s="748"/>
      <c r="F27" s="748"/>
      <c r="G27" s="748"/>
      <c r="H27" s="748"/>
      <c r="I27" s="748"/>
      <c r="J27" s="748"/>
      <c r="K27" s="748"/>
      <c r="L27" s="748"/>
      <c r="M27" s="748"/>
      <c r="N27" s="748"/>
      <c r="O27" s="748"/>
    </row>
    <row r="28" spans="1:15">
      <c r="A28" s="202"/>
      <c r="B28" s="748"/>
      <c r="C28" s="748"/>
      <c r="D28" s="748"/>
      <c r="E28" s="748"/>
      <c r="F28" s="748"/>
      <c r="G28" s="748"/>
      <c r="H28" s="748"/>
      <c r="I28" s="748"/>
      <c r="J28" s="748"/>
      <c r="K28" s="748"/>
      <c r="L28" s="748"/>
      <c r="M28" s="748"/>
      <c r="N28" s="748"/>
      <c r="O28" s="748"/>
    </row>
    <row r="29" spans="1:15">
      <c r="A29" s="87"/>
      <c r="B29" s="748"/>
      <c r="C29" s="748"/>
      <c r="D29" s="748"/>
      <c r="E29" s="748"/>
      <c r="F29" s="748"/>
      <c r="G29" s="748"/>
      <c r="H29" s="748"/>
      <c r="I29" s="748"/>
      <c r="J29" s="748"/>
      <c r="K29" s="748"/>
      <c r="L29" s="748"/>
      <c r="M29" s="748"/>
      <c r="N29" s="748"/>
      <c r="O29" s="748"/>
    </row>
    <row r="30" spans="1:15">
      <c r="A30" s="202"/>
      <c r="B30" s="748"/>
      <c r="C30" s="748"/>
      <c r="D30" s="748"/>
      <c r="E30" s="748"/>
      <c r="F30" s="748"/>
      <c r="G30" s="748"/>
      <c r="H30" s="748"/>
      <c r="I30" s="748"/>
      <c r="J30" s="748"/>
      <c r="K30" s="748"/>
      <c r="L30" s="748"/>
      <c r="M30" s="748"/>
      <c r="N30" s="748"/>
      <c r="O30" s="748"/>
    </row>
    <row r="31" spans="1:15">
      <c r="A31" s="87"/>
      <c r="B31" s="748"/>
      <c r="C31" s="748"/>
      <c r="D31" s="748"/>
      <c r="E31" s="748"/>
      <c r="F31" s="748"/>
      <c r="G31" s="748"/>
      <c r="H31" s="748"/>
      <c r="I31" s="748"/>
      <c r="J31" s="748"/>
      <c r="K31" s="748"/>
      <c r="L31" s="748"/>
      <c r="M31" s="748"/>
      <c r="N31" s="748"/>
      <c r="O31" s="748"/>
    </row>
    <row r="32" spans="1:15">
      <c r="A32" s="202"/>
      <c r="B32" s="748"/>
      <c r="C32" s="748"/>
      <c r="D32" s="748"/>
      <c r="E32" s="748"/>
      <c r="F32" s="748"/>
      <c r="G32" s="748"/>
      <c r="H32" s="748"/>
      <c r="I32" s="748"/>
      <c r="J32" s="748"/>
      <c r="K32" s="748"/>
      <c r="L32" s="748"/>
      <c r="M32" s="748"/>
      <c r="N32" s="748"/>
      <c r="O32" s="748"/>
    </row>
    <row r="33" spans="1:15">
      <c r="A33" s="87"/>
      <c r="B33" s="748"/>
      <c r="C33" s="748"/>
      <c r="D33" s="748"/>
      <c r="E33" s="748"/>
      <c r="F33" s="748"/>
      <c r="G33" s="748"/>
      <c r="H33" s="748"/>
      <c r="I33" s="748"/>
      <c r="J33" s="748"/>
      <c r="K33" s="748"/>
      <c r="L33" s="748"/>
      <c r="M33" s="748"/>
      <c r="N33" s="748"/>
      <c r="O33" s="748"/>
    </row>
    <row r="34" spans="1:15">
      <c r="A34" s="202"/>
      <c r="B34" s="748"/>
      <c r="C34" s="748"/>
      <c r="D34" s="748"/>
      <c r="E34" s="748"/>
      <c r="F34" s="748"/>
      <c r="G34" s="748"/>
      <c r="H34" s="748"/>
      <c r="I34" s="748"/>
      <c r="J34" s="748"/>
      <c r="K34" s="748"/>
      <c r="L34" s="748"/>
      <c r="M34" s="748"/>
      <c r="N34" s="748"/>
      <c r="O34" s="748"/>
    </row>
    <row r="35" spans="1:15">
      <c r="A35" s="87"/>
      <c r="B35" s="748"/>
      <c r="C35" s="748"/>
      <c r="D35" s="748"/>
      <c r="E35" s="748"/>
      <c r="F35" s="748"/>
      <c r="G35" s="748"/>
      <c r="H35" s="748"/>
      <c r="I35" s="748"/>
      <c r="J35" s="748"/>
      <c r="K35" s="748"/>
      <c r="L35" s="748"/>
      <c r="M35" s="748"/>
      <c r="N35" s="748"/>
      <c r="O35" s="748"/>
    </row>
    <row r="36" spans="1:15">
      <c r="A36" s="202"/>
      <c r="B36" s="748"/>
      <c r="C36" s="748"/>
      <c r="D36" s="748"/>
      <c r="E36" s="748"/>
      <c r="F36" s="748"/>
      <c r="G36" s="748"/>
      <c r="H36" s="748"/>
      <c r="I36" s="748"/>
      <c r="J36" s="748"/>
      <c r="K36" s="748"/>
      <c r="L36" s="748"/>
      <c r="M36" s="748"/>
      <c r="N36" s="748"/>
      <c r="O36" s="748"/>
    </row>
    <row r="37" spans="1:15">
      <c r="A37" s="87"/>
      <c r="B37" s="748"/>
      <c r="C37" s="748"/>
      <c r="D37" s="748"/>
      <c r="E37" s="748"/>
      <c r="F37" s="748"/>
      <c r="G37" s="748"/>
      <c r="H37" s="748"/>
      <c r="I37" s="748"/>
      <c r="J37" s="748"/>
      <c r="K37" s="748"/>
      <c r="L37" s="748"/>
      <c r="M37" s="748"/>
      <c r="N37" s="748"/>
      <c r="O37" s="748"/>
    </row>
    <row r="38" spans="1:15">
      <c r="A38" s="202"/>
      <c r="B38" s="748"/>
      <c r="C38" s="748"/>
      <c r="D38" s="748"/>
      <c r="E38" s="748"/>
      <c r="F38" s="748"/>
      <c r="G38" s="748"/>
      <c r="H38" s="748"/>
      <c r="I38" s="748"/>
      <c r="J38" s="748"/>
      <c r="K38" s="748"/>
      <c r="L38" s="748"/>
      <c r="M38" s="748"/>
      <c r="N38" s="748"/>
      <c r="O38" s="748"/>
    </row>
    <row r="39" spans="1:15">
      <c r="A39" s="87"/>
      <c r="B39" s="748"/>
      <c r="C39" s="748"/>
      <c r="D39" s="748"/>
      <c r="E39" s="748"/>
      <c r="F39" s="748"/>
      <c r="G39" s="748"/>
      <c r="H39" s="748"/>
      <c r="I39" s="748"/>
      <c r="J39" s="748"/>
      <c r="K39" s="748"/>
      <c r="L39" s="748"/>
      <c r="M39" s="748"/>
      <c r="N39" s="748"/>
      <c r="O39" s="748"/>
    </row>
    <row r="40" spans="1:15">
      <c r="A40" s="202"/>
      <c r="B40" s="748"/>
      <c r="C40" s="748"/>
      <c r="D40" s="748"/>
      <c r="E40" s="748"/>
      <c r="F40" s="748"/>
      <c r="G40" s="748"/>
      <c r="H40" s="748"/>
      <c r="I40" s="748"/>
      <c r="J40" s="748"/>
      <c r="K40" s="748"/>
      <c r="L40" s="748"/>
      <c r="M40" s="748"/>
      <c r="N40" s="748"/>
      <c r="O40" s="748"/>
    </row>
    <row r="41" spans="1:15">
      <c r="A41" s="87"/>
      <c r="B41" s="748"/>
      <c r="C41" s="748"/>
      <c r="D41" s="748"/>
      <c r="E41" s="748"/>
      <c r="F41" s="748"/>
      <c r="G41" s="748"/>
      <c r="H41" s="748"/>
      <c r="I41" s="748"/>
      <c r="J41" s="748"/>
      <c r="K41" s="748"/>
      <c r="L41" s="748"/>
      <c r="M41" s="748"/>
      <c r="N41" s="748"/>
      <c r="O41" s="748"/>
    </row>
    <row r="42" spans="1:15">
      <c r="A42" s="202"/>
      <c r="B42" s="748"/>
      <c r="C42" s="748"/>
      <c r="D42" s="748"/>
      <c r="E42" s="748"/>
      <c r="F42" s="748"/>
      <c r="G42" s="748"/>
      <c r="H42" s="748"/>
      <c r="I42" s="748"/>
      <c r="J42" s="748"/>
      <c r="K42" s="748"/>
      <c r="L42" s="748"/>
      <c r="M42" s="748"/>
      <c r="N42" s="748"/>
      <c r="O42" s="748"/>
    </row>
    <row r="43" spans="1:15">
      <c r="A43" s="87"/>
      <c r="B43" s="748"/>
      <c r="C43" s="748"/>
      <c r="D43" s="748"/>
      <c r="E43" s="748"/>
      <c r="F43" s="748"/>
      <c r="G43" s="748"/>
      <c r="H43" s="748"/>
      <c r="I43" s="748"/>
      <c r="J43" s="748"/>
      <c r="K43" s="748"/>
      <c r="L43" s="748"/>
      <c r="M43" s="748"/>
      <c r="N43" s="748"/>
      <c r="O43" s="748"/>
    </row>
    <row r="44" spans="1:15">
      <c r="A44" s="202"/>
      <c r="B44" s="748"/>
      <c r="C44" s="748"/>
      <c r="D44" s="748"/>
      <c r="E44" s="748"/>
      <c r="F44" s="748"/>
      <c r="G44" s="748"/>
      <c r="H44" s="748"/>
      <c r="I44" s="748"/>
      <c r="J44" s="748"/>
      <c r="K44" s="748"/>
      <c r="L44" s="748"/>
      <c r="M44" s="748"/>
      <c r="N44" s="748"/>
      <c r="O44" s="748"/>
    </row>
    <row r="45" spans="1:15">
      <c r="A45" s="87"/>
      <c r="B45" s="748"/>
      <c r="C45" s="748"/>
      <c r="D45" s="748"/>
      <c r="E45" s="748"/>
      <c r="F45" s="748"/>
      <c r="G45" s="748"/>
      <c r="H45" s="748"/>
      <c r="I45" s="748"/>
      <c r="J45" s="748"/>
      <c r="K45" s="748"/>
      <c r="L45" s="748"/>
      <c r="M45" s="748"/>
      <c r="N45" s="748"/>
      <c r="O45" s="748"/>
    </row>
    <row r="46" spans="1:15">
      <c r="A46" s="202"/>
      <c r="B46" s="748"/>
      <c r="C46" s="748"/>
      <c r="D46" s="748"/>
      <c r="E46" s="748"/>
      <c r="F46" s="748"/>
      <c r="G46" s="748"/>
      <c r="H46" s="748"/>
      <c r="I46" s="748"/>
      <c r="J46" s="748"/>
      <c r="K46" s="748"/>
      <c r="L46" s="748"/>
      <c r="M46" s="748"/>
      <c r="N46" s="748"/>
      <c r="O46" s="748"/>
    </row>
    <row r="47" spans="1:15" s="2" customFormat="1" ht="18" customHeight="1"/>
    <row r="48" spans="1:15" s="2" customFormat="1"/>
    <row r="49" spans="1:15" s="2" customFormat="1" ht="18" customHeight="1">
      <c r="A49" s="209" t="s">
        <v>196</v>
      </c>
    </row>
    <row r="50" spans="1:15" s="2" customFormat="1" ht="17.100000000000001" customHeight="1">
      <c r="A50" s="207" t="s">
        <v>139</v>
      </c>
      <c r="B50" s="749" t="s">
        <v>197</v>
      </c>
      <c r="C50" s="749"/>
      <c r="D50" s="749"/>
      <c r="E50" s="749"/>
    </row>
    <row r="51" spans="1:15" s="2" customFormat="1" ht="21" customHeight="1">
      <c r="A51" s="72"/>
      <c r="B51" s="743"/>
      <c r="C51" s="742"/>
      <c r="D51" s="742"/>
      <c r="E51" s="744"/>
    </row>
    <row r="52" spans="1:15" s="2" customFormat="1" ht="21" customHeight="1">
      <c r="A52" s="72"/>
      <c r="B52" s="743"/>
      <c r="C52" s="742"/>
      <c r="D52" s="742"/>
      <c r="E52" s="744"/>
    </row>
    <row r="53" spans="1:15" s="2" customFormat="1" ht="21" customHeight="1">
      <c r="A53" s="72"/>
      <c r="B53" s="743"/>
      <c r="C53" s="742"/>
      <c r="D53" s="742"/>
      <c r="E53" s="744"/>
    </row>
    <row r="54" spans="1:15" s="2" customFormat="1" ht="21" customHeight="1">
      <c r="A54" s="72"/>
      <c r="B54" s="743"/>
      <c r="C54" s="742"/>
      <c r="D54" s="742"/>
      <c r="E54" s="744"/>
    </row>
    <row r="55" spans="1:15" s="2" customFormat="1" ht="21" customHeight="1">
      <c r="A55" s="72"/>
      <c r="B55" s="743"/>
      <c r="C55" s="742"/>
      <c r="D55" s="742"/>
      <c r="E55" s="744"/>
    </row>
    <row r="56" spans="1:15" s="2" customFormat="1" ht="21" customHeight="1">
      <c r="A56" s="72"/>
      <c r="B56" s="743"/>
      <c r="C56" s="742"/>
      <c r="D56" s="742"/>
      <c r="E56" s="744"/>
    </row>
    <row r="57" spans="1:15" s="2" customFormat="1" ht="21" customHeight="1">
      <c r="A57" s="72"/>
      <c r="B57" s="743"/>
      <c r="C57" s="742"/>
      <c r="D57" s="742"/>
      <c r="E57" s="744"/>
    </row>
    <row r="58" spans="1:15" s="2" customFormat="1"/>
    <row r="60" spans="1:15" ht="15">
      <c r="A60" s="208" t="s">
        <v>198</v>
      </c>
    </row>
    <row r="61" spans="1:15" ht="38.1" customHeight="1">
      <c r="A61" s="745" t="s">
        <v>199</v>
      </c>
      <c r="B61" s="746"/>
      <c r="C61" s="746"/>
      <c r="D61" s="746"/>
      <c r="E61" s="746"/>
      <c r="F61" s="746"/>
      <c r="G61" s="746"/>
      <c r="H61" s="746"/>
      <c r="I61" s="746"/>
      <c r="J61" s="746"/>
      <c r="K61" s="746"/>
      <c r="L61" s="746"/>
      <c r="M61" s="746"/>
      <c r="N61" s="746"/>
      <c r="O61" s="747"/>
    </row>
    <row r="62" spans="1:15" s="2" customFormat="1" ht="24.95" customHeight="1">
      <c r="A62" s="722"/>
      <c r="B62" s="722"/>
      <c r="C62" s="722"/>
      <c r="D62" s="722"/>
      <c r="E62" s="722"/>
      <c r="F62" s="722"/>
      <c r="G62" s="722"/>
      <c r="H62" s="722"/>
      <c r="I62" s="722"/>
      <c r="J62" s="722"/>
      <c r="K62" s="722"/>
      <c r="L62" s="722"/>
      <c r="M62" s="722"/>
      <c r="N62" s="722"/>
      <c r="O62" s="722"/>
    </row>
    <row r="63" spans="1:15" s="2" customFormat="1" ht="24.95" customHeight="1">
      <c r="A63" s="742"/>
      <c r="B63" s="742"/>
      <c r="C63" s="742"/>
      <c r="D63" s="742"/>
      <c r="E63" s="742"/>
      <c r="F63" s="742"/>
      <c r="G63" s="742"/>
      <c r="H63" s="742"/>
      <c r="I63" s="742"/>
      <c r="J63" s="742"/>
      <c r="K63" s="742"/>
      <c r="L63" s="742"/>
      <c r="M63" s="742"/>
      <c r="N63" s="742"/>
      <c r="O63" s="742"/>
    </row>
    <row r="64" spans="1:15" s="2" customFormat="1" ht="24.95" customHeight="1">
      <c r="A64" s="722"/>
      <c r="B64" s="722"/>
      <c r="C64" s="722"/>
      <c r="D64" s="722"/>
      <c r="E64" s="722"/>
      <c r="F64" s="722"/>
      <c r="G64" s="722"/>
      <c r="H64" s="722"/>
      <c r="I64" s="722"/>
      <c r="J64" s="722"/>
      <c r="K64" s="722"/>
      <c r="L64" s="722"/>
      <c r="M64" s="722"/>
      <c r="N64" s="722"/>
      <c r="O64" s="722"/>
    </row>
    <row r="65" spans="1:15" s="2" customFormat="1" ht="24.95" customHeight="1">
      <c r="A65" s="742"/>
      <c r="B65" s="742"/>
      <c r="C65" s="742"/>
      <c r="D65" s="742"/>
      <c r="E65" s="742"/>
      <c r="F65" s="742"/>
      <c r="G65" s="742"/>
      <c r="H65" s="742"/>
      <c r="I65" s="742"/>
      <c r="J65" s="742"/>
      <c r="K65" s="742"/>
      <c r="L65" s="742"/>
      <c r="M65" s="742"/>
      <c r="N65" s="742"/>
      <c r="O65" s="742"/>
    </row>
    <row r="66" spans="1:15" s="2" customFormat="1" ht="24.95" customHeight="1">
      <c r="A66" s="722"/>
      <c r="B66" s="722"/>
      <c r="C66" s="722"/>
      <c r="D66" s="722"/>
      <c r="E66" s="722"/>
      <c r="F66" s="722"/>
      <c r="G66" s="722"/>
      <c r="H66" s="722"/>
      <c r="I66" s="722"/>
      <c r="J66" s="722"/>
      <c r="K66" s="722"/>
      <c r="L66" s="722"/>
      <c r="M66" s="722"/>
      <c r="N66" s="722"/>
      <c r="O66" s="722"/>
    </row>
    <row r="67" spans="1:15" s="2" customFormat="1" ht="24.95" customHeight="1">
      <c r="A67" s="742"/>
      <c r="B67" s="742"/>
      <c r="C67" s="742"/>
      <c r="D67" s="742"/>
      <c r="E67" s="742"/>
      <c r="F67" s="742"/>
      <c r="G67" s="742"/>
      <c r="H67" s="742"/>
      <c r="I67" s="742"/>
      <c r="J67" s="742"/>
      <c r="K67" s="742"/>
      <c r="L67" s="742"/>
      <c r="M67" s="742"/>
      <c r="N67" s="742"/>
      <c r="O67" s="742"/>
    </row>
    <row r="68" spans="1:15" s="2" customFormat="1" ht="24.95" customHeight="1">
      <c r="A68" s="722"/>
      <c r="B68" s="722"/>
      <c r="C68" s="722"/>
      <c r="D68" s="722"/>
      <c r="E68" s="722"/>
      <c r="F68" s="722"/>
      <c r="G68" s="722"/>
      <c r="H68" s="722"/>
      <c r="I68" s="722"/>
      <c r="J68" s="722"/>
      <c r="K68" s="722"/>
      <c r="L68" s="722"/>
      <c r="M68" s="722"/>
      <c r="N68" s="722"/>
      <c r="O68" s="722"/>
    </row>
    <row r="69" spans="1:15" s="2" customFormat="1" ht="24.95" customHeight="1">
      <c r="A69" s="742"/>
      <c r="B69" s="742"/>
      <c r="C69" s="742"/>
      <c r="D69" s="742"/>
      <c r="E69" s="742"/>
      <c r="F69" s="742"/>
      <c r="G69" s="742"/>
      <c r="H69" s="742"/>
      <c r="I69" s="742"/>
      <c r="J69" s="742"/>
      <c r="K69" s="742"/>
      <c r="L69" s="742"/>
      <c r="M69" s="742"/>
      <c r="N69" s="742"/>
      <c r="O69" s="742"/>
    </row>
    <row r="70" spans="1:15" s="2" customFormat="1" ht="24.95" customHeight="1">
      <c r="A70" s="722"/>
      <c r="B70" s="722"/>
      <c r="C70" s="722"/>
      <c r="D70" s="722"/>
      <c r="E70" s="722"/>
      <c r="F70" s="722"/>
      <c r="G70" s="722"/>
      <c r="H70" s="722"/>
      <c r="I70" s="722"/>
      <c r="J70" s="722"/>
      <c r="K70" s="722"/>
      <c r="L70" s="722"/>
      <c r="M70" s="722"/>
      <c r="N70" s="722"/>
      <c r="O70" s="722"/>
    </row>
    <row r="71" spans="1:15" s="2" customFormat="1" ht="24.95" customHeight="1">
      <c r="A71" s="742"/>
      <c r="B71" s="742"/>
      <c r="C71" s="742"/>
      <c r="D71" s="742"/>
      <c r="E71" s="742"/>
      <c r="F71" s="742"/>
      <c r="G71" s="742"/>
      <c r="H71" s="742"/>
      <c r="I71" s="742"/>
      <c r="J71" s="742"/>
      <c r="K71" s="742"/>
      <c r="L71" s="742"/>
      <c r="M71" s="742"/>
      <c r="N71" s="742"/>
      <c r="O71" s="742"/>
    </row>
    <row r="72" spans="1:15" s="2" customFormat="1" ht="24.95" customHeight="1">
      <c r="A72" s="722"/>
      <c r="B72" s="722"/>
      <c r="C72" s="722"/>
      <c r="D72" s="722"/>
      <c r="E72" s="722"/>
      <c r="F72" s="722"/>
      <c r="G72" s="722"/>
      <c r="H72" s="722"/>
      <c r="I72" s="722"/>
      <c r="J72" s="722"/>
      <c r="K72" s="722"/>
      <c r="L72" s="722"/>
      <c r="M72" s="722"/>
      <c r="N72" s="722"/>
      <c r="O72" s="722"/>
    </row>
    <row r="73" spans="1:15" s="2" customFormat="1" ht="24.95" customHeight="1">
      <c r="A73" s="742"/>
      <c r="B73" s="742"/>
      <c r="C73" s="742"/>
      <c r="D73" s="742"/>
      <c r="E73" s="742"/>
      <c r="F73" s="742"/>
      <c r="G73" s="742"/>
      <c r="H73" s="742"/>
      <c r="I73" s="742"/>
      <c r="J73" s="742"/>
      <c r="K73" s="742"/>
      <c r="L73" s="742"/>
      <c r="M73" s="742"/>
      <c r="N73" s="742"/>
      <c r="O73" s="742"/>
    </row>
    <row r="74" spans="1:15" s="2" customFormat="1" ht="24.95" customHeight="1">
      <c r="A74" s="722"/>
      <c r="B74" s="722"/>
      <c r="C74" s="722"/>
      <c r="D74" s="722"/>
      <c r="E74" s="722"/>
      <c r="F74" s="722"/>
      <c r="G74" s="722"/>
      <c r="H74" s="722"/>
      <c r="I74" s="722"/>
      <c r="J74" s="722"/>
      <c r="K74" s="722"/>
      <c r="L74" s="722"/>
      <c r="M74" s="722"/>
      <c r="N74" s="722"/>
      <c r="O74" s="722"/>
    </row>
    <row r="75" spans="1:15" s="2" customFormat="1" ht="24.95" customHeight="1"/>
    <row r="76" spans="1:15" s="2" customFormat="1" ht="24.95" customHeight="1"/>
    <row r="77" spans="1:15" s="2" customFormat="1" ht="24.95" customHeight="1"/>
    <row r="78" spans="1:15" s="2" customFormat="1" ht="24.95" customHeight="1"/>
    <row r="79" spans="1:15" s="2" customFormat="1" ht="24.95" customHeight="1"/>
    <row r="80" spans="1:15" s="2" customFormat="1" ht="24.95" customHeight="1"/>
    <row r="81" s="2" customFormat="1" ht="24.95" customHeight="1"/>
  </sheetData>
  <mergeCells count="265">
    <mergeCell ref="B4:D4"/>
    <mergeCell ref="B5:D5"/>
    <mergeCell ref="B6:D6"/>
    <mergeCell ref="B7:D7"/>
    <mergeCell ref="B8:D8"/>
    <mergeCell ref="B13:B14"/>
    <mergeCell ref="C13:C14"/>
    <mergeCell ref="D13:D14"/>
    <mergeCell ref="K13:K14"/>
    <mergeCell ref="O13:O14"/>
    <mergeCell ref="B15:B16"/>
    <mergeCell ref="C15:C16"/>
    <mergeCell ref="D15:D16"/>
    <mergeCell ref="E15:E16"/>
    <mergeCell ref="F15:F16"/>
    <mergeCell ref="E13:E14"/>
    <mergeCell ref="F13:F14"/>
    <mergeCell ref="G13:G14"/>
    <mergeCell ref="H13:H14"/>
    <mergeCell ref="I13:I14"/>
    <mergeCell ref="J13:J14"/>
    <mergeCell ref="M15:M16"/>
    <mergeCell ref="N15:N16"/>
    <mergeCell ref="O15:O16"/>
    <mergeCell ref="I15:I16"/>
    <mergeCell ref="J15:J16"/>
    <mergeCell ref="K15:K16"/>
    <mergeCell ref="L15:L16"/>
    <mergeCell ref="E17:E18"/>
    <mergeCell ref="F17:F18"/>
    <mergeCell ref="G17:G18"/>
    <mergeCell ref="H17:H18"/>
    <mergeCell ref="G15:G16"/>
    <mergeCell ref="H15:H16"/>
    <mergeCell ref="L13:L14"/>
    <mergeCell ref="M13:M14"/>
    <mergeCell ref="N13:N14"/>
    <mergeCell ref="O17:O18"/>
    <mergeCell ref="B19:B20"/>
    <mergeCell ref="C19:C20"/>
    <mergeCell ref="D19:D20"/>
    <mergeCell ref="E19:E20"/>
    <mergeCell ref="F19:F20"/>
    <mergeCell ref="G19:G20"/>
    <mergeCell ref="H19:H20"/>
    <mergeCell ref="I19:I20"/>
    <mergeCell ref="J19:J20"/>
    <mergeCell ref="I17:I18"/>
    <mergeCell ref="J17:J18"/>
    <mergeCell ref="K17:K18"/>
    <mergeCell ref="L17:L18"/>
    <mergeCell ref="M17:M18"/>
    <mergeCell ref="N17:N18"/>
    <mergeCell ref="K19:K20"/>
    <mergeCell ref="L19:L20"/>
    <mergeCell ref="M19:M20"/>
    <mergeCell ref="N19:N20"/>
    <mergeCell ref="O19:O20"/>
    <mergeCell ref="B17:B18"/>
    <mergeCell ref="C17:C18"/>
    <mergeCell ref="D17:D18"/>
    <mergeCell ref="B21:B22"/>
    <mergeCell ref="C21:C22"/>
    <mergeCell ref="D21:D22"/>
    <mergeCell ref="E21:E22"/>
    <mergeCell ref="F21:F22"/>
    <mergeCell ref="M21:M22"/>
    <mergeCell ref="N21:N22"/>
    <mergeCell ref="O21:O22"/>
    <mergeCell ref="B23:B24"/>
    <mergeCell ref="C23:C24"/>
    <mergeCell ref="D23:D24"/>
    <mergeCell ref="E23:E24"/>
    <mergeCell ref="F23:F24"/>
    <mergeCell ref="G23:G24"/>
    <mergeCell ref="H23:H24"/>
    <mergeCell ref="G21:G22"/>
    <mergeCell ref="H21:H22"/>
    <mergeCell ref="I21:I22"/>
    <mergeCell ref="J21:J22"/>
    <mergeCell ref="K21:K22"/>
    <mergeCell ref="L21:L22"/>
    <mergeCell ref="O23:O24"/>
    <mergeCell ref="I23:I24"/>
    <mergeCell ref="J23:J24"/>
    <mergeCell ref="B25:B26"/>
    <mergeCell ref="C25:C26"/>
    <mergeCell ref="D25:D26"/>
    <mergeCell ref="E25:E26"/>
    <mergeCell ref="F25:F26"/>
    <mergeCell ref="G25:G26"/>
    <mergeCell ref="H25:H26"/>
    <mergeCell ref="I25:I26"/>
    <mergeCell ref="J25:J26"/>
    <mergeCell ref="K23:K24"/>
    <mergeCell ref="L23:L24"/>
    <mergeCell ref="M23:M24"/>
    <mergeCell ref="N23:N24"/>
    <mergeCell ref="K25:K26"/>
    <mergeCell ref="L25:L26"/>
    <mergeCell ref="M25:M26"/>
    <mergeCell ref="N25:N26"/>
    <mergeCell ref="O25:O26"/>
    <mergeCell ref="B27:B28"/>
    <mergeCell ref="C27:C28"/>
    <mergeCell ref="D27:D28"/>
    <mergeCell ref="E27:E28"/>
    <mergeCell ref="F27:F28"/>
    <mergeCell ref="M27:M28"/>
    <mergeCell ref="N27:N28"/>
    <mergeCell ref="O27:O28"/>
    <mergeCell ref="B29:B30"/>
    <mergeCell ref="C29:C30"/>
    <mergeCell ref="D29:D30"/>
    <mergeCell ref="E29:E30"/>
    <mergeCell ref="F29:F30"/>
    <mergeCell ref="G29:G30"/>
    <mergeCell ref="H29:H30"/>
    <mergeCell ref="G27:G28"/>
    <mergeCell ref="H27:H28"/>
    <mergeCell ref="I27:I28"/>
    <mergeCell ref="J27:J28"/>
    <mergeCell ref="K27:K28"/>
    <mergeCell ref="L27:L28"/>
    <mergeCell ref="O29:O30"/>
    <mergeCell ref="I29:I30"/>
    <mergeCell ref="J29:J30"/>
    <mergeCell ref="B31:B32"/>
    <mergeCell ref="C31:C32"/>
    <mergeCell ref="D31:D32"/>
    <mergeCell ref="E31:E32"/>
    <mergeCell ref="F31:F32"/>
    <mergeCell ref="G31:G32"/>
    <mergeCell ref="H31:H32"/>
    <mergeCell ref="I31:I32"/>
    <mergeCell ref="J31:J32"/>
    <mergeCell ref="K29:K30"/>
    <mergeCell ref="L29:L30"/>
    <mergeCell ref="M29:M30"/>
    <mergeCell ref="N29:N30"/>
    <mergeCell ref="K31:K32"/>
    <mergeCell ref="L31:L32"/>
    <mergeCell ref="M31:M32"/>
    <mergeCell ref="N31:N32"/>
    <mergeCell ref="O31:O32"/>
    <mergeCell ref="B33:B34"/>
    <mergeCell ref="C33:C34"/>
    <mergeCell ref="D33:D34"/>
    <mergeCell ref="E33:E34"/>
    <mergeCell ref="F33:F34"/>
    <mergeCell ref="M33:M34"/>
    <mergeCell ref="N33:N34"/>
    <mergeCell ref="O33:O34"/>
    <mergeCell ref="B35:B36"/>
    <mergeCell ref="C35:C36"/>
    <mergeCell ref="D35:D36"/>
    <mergeCell ref="E35:E36"/>
    <mergeCell ref="F35:F36"/>
    <mergeCell ref="G35:G36"/>
    <mergeCell ref="H35:H36"/>
    <mergeCell ref="G33:G34"/>
    <mergeCell ref="H33:H34"/>
    <mergeCell ref="I33:I34"/>
    <mergeCell ref="J33:J34"/>
    <mergeCell ref="K33:K34"/>
    <mergeCell ref="L33:L34"/>
    <mergeCell ref="O35:O36"/>
    <mergeCell ref="I35:I36"/>
    <mergeCell ref="J35:J36"/>
    <mergeCell ref="B37:B38"/>
    <mergeCell ref="C37:C38"/>
    <mergeCell ref="D37:D38"/>
    <mergeCell ref="E37:E38"/>
    <mergeCell ref="F37:F38"/>
    <mergeCell ref="G37:G38"/>
    <mergeCell ref="H37:H38"/>
    <mergeCell ref="I37:I38"/>
    <mergeCell ref="J37:J38"/>
    <mergeCell ref="K35:K36"/>
    <mergeCell ref="L35:L36"/>
    <mergeCell ref="M35:M36"/>
    <mergeCell ref="N35:N36"/>
    <mergeCell ref="K37:K38"/>
    <mergeCell ref="L37:L38"/>
    <mergeCell ref="M37:M38"/>
    <mergeCell ref="N37:N38"/>
    <mergeCell ref="O37:O38"/>
    <mergeCell ref="B39:B40"/>
    <mergeCell ref="C39:C40"/>
    <mergeCell ref="D39:D40"/>
    <mergeCell ref="E39:E40"/>
    <mergeCell ref="F39:F40"/>
    <mergeCell ref="M39:M40"/>
    <mergeCell ref="N39:N40"/>
    <mergeCell ref="O39:O40"/>
    <mergeCell ref="B41:B42"/>
    <mergeCell ref="C41:C42"/>
    <mergeCell ref="D41:D42"/>
    <mergeCell ref="E41:E42"/>
    <mergeCell ref="F41:F42"/>
    <mergeCell ref="G41:G42"/>
    <mergeCell ref="H41:H42"/>
    <mergeCell ref="G39:G40"/>
    <mergeCell ref="H39:H40"/>
    <mergeCell ref="I39:I40"/>
    <mergeCell ref="J39:J40"/>
    <mergeCell ref="K39:K40"/>
    <mergeCell ref="L39:L40"/>
    <mergeCell ref="O41:O42"/>
    <mergeCell ref="I41:I42"/>
    <mergeCell ref="J41:J42"/>
    <mergeCell ref="B43:B44"/>
    <mergeCell ref="C43:C44"/>
    <mergeCell ref="D43:D44"/>
    <mergeCell ref="E43:E44"/>
    <mergeCell ref="F43:F44"/>
    <mergeCell ref="G43:G44"/>
    <mergeCell ref="H43:H44"/>
    <mergeCell ref="I43:I44"/>
    <mergeCell ref="J43:J44"/>
    <mergeCell ref="K41:K42"/>
    <mergeCell ref="L41:L42"/>
    <mergeCell ref="M41:M42"/>
    <mergeCell ref="N41:N42"/>
    <mergeCell ref="K43:K44"/>
    <mergeCell ref="L43:L44"/>
    <mergeCell ref="M43:M44"/>
    <mergeCell ref="N43:N44"/>
    <mergeCell ref="O43:O44"/>
    <mergeCell ref="B57:E57"/>
    <mergeCell ref="A61:O61"/>
    <mergeCell ref="M45:M46"/>
    <mergeCell ref="N45:N46"/>
    <mergeCell ref="O45:O46"/>
    <mergeCell ref="B50:E50"/>
    <mergeCell ref="B51:E51"/>
    <mergeCell ref="B52:E52"/>
    <mergeCell ref="G45:G46"/>
    <mergeCell ref="H45:H46"/>
    <mergeCell ref="I45:I46"/>
    <mergeCell ref="J45:J46"/>
    <mergeCell ref="K45:K46"/>
    <mergeCell ref="L45:L46"/>
    <mergeCell ref="B45:B46"/>
    <mergeCell ref="C45:C46"/>
    <mergeCell ref="D45:D46"/>
    <mergeCell ref="E45:E46"/>
    <mergeCell ref="F45:F46"/>
    <mergeCell ref="B53:E53"/>
    <mergeCell ref="B54:E54"/>
    <mergeCell ref="B55:E55"/>
    <mergeCell ref="B56:E56"/>
    <mergeCell ref="A74:O74"/>
    <mergeCell ref="A68:O68"/>
    <mergeCell ref="A69:O69"/>
    <mergeCell ref="A70:O70"/>
    <mergeCell ref="A71:O71"/>
    <mergeCell ref="A72:O72"/>
    <mergeCell ref="A73:O73"/>
    <mergeCell ref="A62:O62"/>
    <mergeCell ref="A63:O63"/>
    <mergeCell ref="A64:O64"/>
    <mergeCell ref="A65:O65"/>
    <mergeCell ref="A66:O66"/>
    <mergeCell ref="A67:O67"/>
  </mergeCell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E47"/>
  <sheetViews>
    <sheetView topLeftCell="A12" workbookViewId="0">
      <selection activeCell="A44" sqref="A44"/>
    </sheetView>
  </sheetViews>
  <sheetFormatPr baseColWidth="10" defaultRowHeight="12.75"/>
  <cols>
    <col min="1" max="1" width="61.125" style="77" bestFit="1" customWidth="1"/>
    <col min="2" max="2" width="30.5" style="77" customWidth="1"/>
  </cols>
  <sheetData>
    <row r="1" spans="1:2" ht="15">
      <c r="A1" s="56"/>
      <c r="B1" s="56"/>
    </row>
    <row r="2" spans="1:2" ht="15">
      <c r="A2" s="56" t="s">
        <v>272</v>
      </c>
      <c r="B2" s="56">
        <v>0.4</v>
      </c>
    </row>
    <row r="3" spans="1:2" ht="15">
      <c r="A3" s="56" t="s">
        <v>147</v>
      </c>
      <c r="B3" s="56">
        <v>0.6</v>
      </c>
    </row>
    <row r="4" spans="1:2" ht="15">
      <c r="A4" s="56" t="s">
        <v>148</v>
      </c>
      <c r="B4" s="56">
        <v>0.6</v>
      </c>
    </row>
    <row r="5" spans="1:2" ht="15">
      <c r="A5" s="56" t="s">
        <v>260</v>
      </c>
      <c r="B5" s="56">
        <v>0.6</v>
      </c>
    </row>
    <row r="6" spans="1:2" ht="15">
      <c r="A6" s="56" t="s">
        <v>261</v>
      </c>
      <c r="B6" s="56">
        <v>1</v>
      </c>
    </row>
    <row r="7" spans="1:2" ht="15">
      <c r="A7" s="56" t="s">
        <v>140</v>
      </c>
      <c r="B7" s="56">
        <v>1</v>
      </c>
    </row>
    <row r="8" spans="1:2" ht="24" customHeight="1">
      <c r="A8" s="56" t="s">
        <v>3</v>
      </c>
      <c r="B8" s="134">
        <v>1</v>
      </c>
    </row>
    <row r="9" spans="1:2" ht="24" customHeight="1">
      <c r="A9" s="56"/>
      <c r="B9" s="134"/>
    </row>
    <row r="10" spans="1:2" ht="36.950000000000003" customHeight="1">
      <c r="A10" s="56" t="s">
        <v>225</v>
      </c>
      <c r="B10" s="56">
        <v>7.0000000000000007E-2</v>
      </c>
    </row>
    <row r="11" spans="1:2" ht="15">
      <c r="A11" s="56" t="s">
        <v>150</v>
      </c>
      <c r="B11" s="56">
        <v>7.0000000000000007E-2</v>
      </c>
    </row>
    <row r="12" spans="1:2" ht="15">
      <c r="A12" s="56" t="s">
        <v>152</v>
      </c>
      <c r="B12" s="56">
        <v>7.0000000000000007E-2</v>
      </c>
    </row>
    <row r="13" spans="1:2" ht="15">
      <c r="A13" s="134" t="s">
        <v>142</v>
      </c>
      <c r="B13" s="56">
        <v>0.15</v>
      </c>
    </row>
    <row r="14" spans="1:2" ht="44.1" customHeight="1">
      <c r="A14" s="134" t="s">
        <v>143</v>
      </c>
      <c r="B14" s="56">
        <v>0.15</v>
      </c>
    </row>
    <row r="15" spans="1:2" ht="15">
      <c r="A15" s="56" t="s">
        <v>144</v>
      </c>
      <c r="B15" s="134">
        <v>0.15</v>
      </c>
    </row>
    <row r="16" spans="1:2" ht="15">
      <c r="A16" s="85"/>
      <c r="B16" s="134"/>
    </row>
    <row r="17" spans="1:2" ht="15">
      <c r="A17" s="56" t="s">
        <v>223</v>
      </c>
      <c r="B17" s="56">
        <v>7.0000000000000007E-2</v>
      </c>
    </row>
    <row r="18" spans="1:2" ht="15">
      <c r="A18" s="56" t="s">
        <v>151</v>
      </c>
      <c r="B18" s="215">
        <v>7.0000000000000007E-2</v>
      </c>
    </row>
    <row r="19" spans="1:2" ht="15">
      <c r="A19" s="56" t="s">
        <v>153</v>
      </c>
      <c r="B19" s="56">
        <v>7.0000000000000007E-2</v>
      </c>
    </row>
    <row r="20" spans="1:2" ht="30.95" customHeight="1">
      <c r="A20" s="134" t="s">
        <v>145</v>
      </c>
      <c r="B20" s="56">
        <v>0.15</v>
      </c>
    </row>
    <row r="21" spans="1:2" ht="32.1" customHeight="1">
      <c r="A21" s="134" t="s">
        <v>110</v>
      </c>
      <c r="B21" s="56">
        <v>0.15</v>
      </c>
    </row>
    <row r="22" spans="1:2" ht="15">
      <c r="A22" s="56" t="s">
        <v>146</v>
      </c>
      <c r="B22" s="134">
        <v>0.15</v>
      </c>
    </row>
    <row r="23" spans="1:2" ht="15">
      <c r="A23" s="56"/>
      <c r="B23" s="56"/>
    </row>
    <row r="24" spans="1:2" ht="15">
      <c r="A24" s="135"/>
      <c r="B24" s="56"/>
    </row>
    <row r="25" spans="1:2" ht="15">
      <c r="A25" s="56" t="s">
        <v>276</v>
      </c>
      <c r="B25" s="56">
        <v>0.5</v>
      </c>
    </row>
    <row r="26" spans="1:2" ht="15">
      <c r="A26" s="56" t="s">
        <v>277</v>
      </c>
      <c r="B26" s="56">
        <v>1</v>
      </c>
    </row>
    <row r="27" spans="1:2" ht="15">
      <c r="A27" s="56" t="s">
        <v>278</v>
      </c>
      <c r="B27" s="56">
        <v>1</v>
      </c>
    </row>
    <row r="28" spans="1:2" ht="15">
      <c r="A28" s="56"/>
      <c r="B28" s="56"/>
    </row>
    <row r="33" spans="1:5" ht="15">
      <c r="A33" s="173" t="s">
        <v>161</v>
      </c>
      <c r="B33" s="173"/>
      <c r="C33" s="20"/>
      <c r="D33" s="2"/>
      <c r="E33" s="2"/>
    </row>
    <row r="34" spans="1:5" ht="15">
      <c r="A34" s="142" t="str">
        <f>IF('E) Weideplan'!D8="","",'E) Weideplan'!A8)</f>
        <v/>
      </c>
      <c r="B34" s="142"/>
      <c r="C34" s="143" t="e">
        <f>VLOOKUP(A34,Tabelle5!#REF!,2,0)</f>
        <v>#REF!</v>
      </c>
      <c r="D34" s="143">
        <v>10</v>
      </c>
      <c r="E34" s="143" t="e">
        <f>C34*D34</f>
        <v>#REF!</v>
      </c>
    </row>
    <row r="35" spans="1:5" ht="15">
      <c r="A35" s="142" t="str">
        <f>IF('E) Weideplan'!D9="","",'E) Weideplan'!A9)</f>
        <v/>
      </c>
      <c r="B35" s="142"/>
      <c r="C35" s="143" t="e">
        <f>VLOOKUP(A35,Tabelle5!#REF!,2,0)</f>
        <v>#REF!</v>
      </c>
      <c r="D35" s="143">
        <v>10</v>
      </c>
      <c r="E35" s="143" t="e">
        <f t="shared" ref="E35:E36" si="0">C35*D35</f>
        <v>#REF!</v>
      </c>
    </row>
    <row r="36" spans="1:5" ht="15">
      <c r="A36" s="142" t="str">
        <f>IF('E) Weideplan'!D10="","",'E) Weideplan'!A10)</f>
        <v/>
      </c>
      <c r="B36" s="142"/>
      <c r="C36" s="143" t="e">
        <f>VLOOKUP(A36,Tabelle5!#REF!,2,0)</f>
        <v>#REF!</v>
      </c>
      <c r="D36" s="143">
        <v>10</v>
      </c>
      <c r="E36" s="143" t="e">
        <f t="shared" si="0"/>
        <v>#REF!</v>
      </c>
    </row>
    <row r="37" spans="1:5" ht="15">
      <c r="A37" s="142" t="str">
        <f>IF('E) Weideplan'!D11="","",'E) Weideplan'!A11)</f>
        <v/>
      </c>
      <c r="B37" s="142"/>
      <c r="C37" s="143">
        <f>IFERROR(VLOOKUP(A37,Tabelle5!#REF!,2,0),0)</f>
        <v>0</v>
      </c>
      <c r="D37" s="143">
        <v>10</v>
      </c>
      <c r="E37" s="143">
        <f>C37*D37</f>
        <v>0</v>
      </c>
    </row>
    <row r="38" spans="1:5" ht="15">
      <c r="A38" s="142" t="str">
        <f>IF('E) Weideplan'!D12="","",'E) Weideplan'!A12)</f>
        <v/>
      </c>
      <c r="B38" s="142"/>
      <c r="C38" s="143">
        <f>IFERROR(VLOOKUP(A38,Tabelle5!#REF!,2,0),0)</f>
        <v>0</v>
      </c>
      <c r="D38" s="143">
        <v>10</v>
      </c>
      <c r="E38" s="143">
        <f t="shared" ref="E38:E47" si="1">C38*D38</f>
        <v>0</v>
      </c>
    </row>
    <row r="39" spans="1:5" ht="15">
      <c r="A39" s="142" t="str">
        <f>IF('E) Weideplan'!D13="","",'E) Weideplan'!A13)</f>
        <v/>
      </c>
      <c r="B39" s="142"/>
      <c r="C39" s="143">
        <f>IFERROR(VLOOKUP(A39,Tabelle5!#REF!,2,0),0)</f>
        <v>0</v>
      </c>
      <c r="D39" s="143">
        <v>10</v>
      </c>
      <c r="E39" s="143">
        <f t="shared" si="1"/>
        <v>0</v>
      </c>
    </row>
    <row r="40" spans="1:5" ht="15">
      <c r="A40" s="142" t="str">
        <f>IF('E) Weideplan'!D14="","",'E) Weideplan'!A14)</f>
        <v/>
      </c>
      <c r="B40" s="142"/>
      <c r="C40" s="143">
        <f>IFERROR(VLOOKUP(A40,Tabelle5!#REF!,2,0),0)</f>
        <v>0</v>
      </c>
      <c r="D40" s="143">
        <v>10</v>
      </c>
      <c r="E40" s="143">
        <f t="shared" si="1"/>
        <v>0</v>
      </c>
    </row>
    <row r="41" spans="1:5" ht="15">
      <c r="A41" s="142" t="str">
        <f>IF('E) Weideplan'!D15="","",'E) Weideplan'!A15)</f>
        <v/>
      </c>
      <c r="B41" s="142"/>
      <c r="C41" s="143">
        <f>IFERROR(VLOOKUP(A41,Tabelle5!#REF!,2,0),0)</f>
        <v>0</v>
      </c>
      <c r="D41" s="143">
        <v>10</v>
      </c>
      <c r="E41" s="143">
        <f t="shared" si="1"/>
        <v>0</v>
      </c>
    </row>
    <row r="42" spans="1:5" ht="15">
      <c r="A42" s="142" t="str">
        <f>IF('E) Weideplan'!D16="","",'E) Weideplan'!A16)</f>
        <v/>
      </c>
      <c r="B42" s="142"/>
      <c r="C42" s="143">
        <f>IFERROR(VLOOKUP(A42,Tabelle5!#REF!,2,0),0)</f>
        <v>0</v>
      </c>
      <c r="D42" s="143">
        <v>10</v>
      </c>
      <c r="E42" s="143">
        <f t="shared" si="1"/>
        <v>0</v>
      </c>
    </row>
    <row r="43" spans="1:5" ht="15">
      <c r="A43" s="142" t="str">
        <f>IF('E) Weideplan'!D17="","",'E) Weideplan'!A17)</f>
        <v/>
      </c>
      <c r="B43" s="142"/>
      <c r="C43" s="143">
        <f>IFERROR(VLOOKUP(A43,Tabelle5!#REF!,2,0),0)</f>
        <v>0</v>
      </c>
      <c r="D43" s="143">
        <v>10</v>
      </c>
      <c r="E43" s="143">
        <f t="shared" si="1"/>
        <v>0</v>
      </c>
    </row>
    <row r="44" spans="1:5" ht="15">
      <c r="A44" s="142" t="str">
        <f>IF('E) Weideplan'!D18="","",'E) Weideplan'!A18)</f>
        <v/>
      </c>
      <c r="B44" s="142"/>
      <c r="C44" s="143">
        <f>IFERROR(VLOOKUP(A44,Tabelle5!#REF!,2,0),0)</f>
        <v>0</v>
      </c>
      <c r="D44" s="143">
        <v>10</v>
      </c>
      <c r="E44" s="143">
        <f t="shared" si="1"/>
        <v>0</v>
      </c>
    </row>
    <row r="45" spans="1:5" ht="15">
      <c r="A45" s="142" t="str">
        <f>IF('E) Weideplan'!D19="","",'E) Weideplan'!A19)</f>
        <v/>
      </c>
      <c r="C45" s="143">
        <f>IFERROR(VLOOKUP(A45,Tabelle5!#REF!,2,0),0)</f>
        <v>0</v>
      </c>
      <c r="D45" s="143">
        <v>10</v>
      </c>
      <c r="E45" s="143">
        <f t="shared" si="1"/>
        <v>0</v>
      </c>
    </row>
    <row r="46" spans="1:5" ht="15">
      <c r="A46" s="142" t="str">
        <f>IF('E) Weideplan'!D20="","",'E) Weideplan'!A20)</f>
        <v/>
      </c>
      <c r="C46" s="143">
        <f>IFERROR(VLOOKUP(A46,Tabelle5!#REF!,2,0),0)</f>
        <v>0</v>
      </c>
      <c r="D46" s="143">
        <v>10</v>
      </c>
      <c r="E46" s="143">
        <f t="shared" si="1"/>
        <v>0</v>
      </c>
    </row>
    <row r="47" spans="1:5" ht="15">
      <c r="A47" s="142" t="str">
        <f>IF('E) Weideplan'!D21="","",'E) Weideplan'!A21)</f>
        <v/>
      </c>
      <c r="C47" s="143">
        <f>IFERROR(VLOOKUP(A47,Tabelle5!#REF!,2,0),0)</f>
        <v>0</v>
      </c>
      <c r="D47" s="143">
        <v>10</v>
      </c>
      <c r="E47" s="143">
        <f t="shared" si="1"/>
        <v>0</v>
      </c>
    </row>
  </sheetData>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F21"/>
  <sheetViews>
    <sheetView workbookViewId="0">
      <selection activeCell="K43" sqref="K43"/>
    </sheetView>
  </sheetViews>
  <sheetFormatPr baseColWidth="10" defaultRowHeight="12.75"/>
  <sheetData>
    <row r="1" spans="1:6">
      <c r="A1" s="4">
        <v>1</v>
      </c>
    </row>
    <row r="2" spans="1:6">
      <c r="A2">
        <v>2</v>
      </c>
    </row>
    <row r="3" spans="1:6">
      <c r="A3">
        <v>3</v>
      </c>
    </row>
    <row r="4" spans="1:6">
      <c r="A4">
        <v>4</v>
      </c>
    </row>
    <row r="7" spans="1:6">
      <c r="A7" t="s">
        <v>86</v>
      </c>
    </row>
    <row r="8" spans="1:6">
      <c r="A8" t="s">
        <v>98</v>
      </c>
    </row>
    <row r="10" spans="1:6">
      <c r="A10" t="s">
        <v>100</v>
      </c>
    </row>
    <row r="11" spans="1:6">
      <c r="A11" t="s">
        <v>101</v>
      </c>
    </row>
    <row r="12" spans="1:6">
      <c r="A12" s="751"/>
      <c r="B12" s="752"/>
      <c r="C12" s="752"/>
      <c r="D12" s="752"/>
      <c r="E12" s="752"/>
      <c r="F12" s="753"/>
    </row>
    <row r="13" spans="1:6">
      <c r="A13" s="754"/>
      <c r="B13" s="755"/>
      <c r="C13" s="755"/>
      <c r="D13" s="755"/>
      <c r="E13" s="755"/>
      <c r="F13" s="756"/>
    </row>
    <row r="15" spans="1:6">
      <c r="A15" s="757" t="s">
        <v>99</v>
      </c>
      <c r="B15" s="553"/>
      <c r="C15" s="553"/>
      <c r="D15" s="553"/>
      <c r="E15" s="553"/>
      <c r="F15" s="554"/>
    </row>
    <row r="16" spans="1:6">
      <c r="A16" s="758"/>
      <c r="B16" s="555"/>
      <c r="C16" s="555"/>
      <c r="D16" s="555"/>
      <c r="E16" s="555"/>
      <c r="F16" s="556"/>
    </row>
    <row r="20" spans="1:1">
      <c r="A20" t="s">
        <v>119</v>
      </c>
    </row>
    <row r="21" spans="1:1">
      <c r="A21" t="s">
        <v>120</v>
      </c>
    </row>
  </sheetData>
  <mergeCells count="2">
    <mergeCell ref="A12:F13"/>
    <mergeCell ref="A15:F16"/>
  </mergeCells>
  <pageMargins left="0.78740157499999996" right="0.78740157499999996" top="0.984251969" bottom="0.984251969" header="0.5" footer="0.5"/>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7030A0"/>
    <pageSetUpPr fitToPage="1"/>
  </sheetPr>
  <dimension ref="A1:AH112"/>
  <sheetViews>
    <sheetView zoomScale="75" zoomScaleNormal="75" zoomScalePageLayoutView="75" workbookViewId="0">
      <selection activeCell="G17" sqref="G17"/>
    </sheetView>
  </sheetViews>
  <sheetFormatPr baseColWidth="10" defaultRowHeight="12" customHeight="1"/>
  <cols>
    <col min="1" max="1" width="5.125" customWidth="1"/>
    <col min="2" max="2" width="8.5" customWidth="1"/>
    <col min="3" max="3" width="42.125" customWidth="1"/>
    <col min="4" max="4" width="27.5" bestFit="1" customWidth="1"/>
    <col min="5" max="5" width="9.625" customWidth="1"/>
    <col min="6" max="6" width="9.875" customWidth="1"/>
    <col min="8" max="8" width="15.125" customWidth="1"/>
    <col min="9" max="9" width="16.5" customWidth="1"/>
    <col min="10" max="10" width="36.875" customWidth="1"/>
    <col min="11" max="11" width="23.125" customWidth="1"/>
    <col min="13" max="13" width="10.625" customWidth="1"/>
    <col min="14" max="14" width="11.5" customWidth="1"/>
    <col min="15" max="15" width="15.625" customWidth="1"/>
    <col min="17" max="17" width="51.625" customWidth="1"/>
    <col min="18" max="18" width="18.375" bestFit="1" customWidth="1"/>
    <col min="24" max="24" width="27.125" bestFit="1" customWidth="1"/>
    <col min="25" max="25" width="53.375" bestFit="1" customWidth="1"/>
  </cols>
  <sheetData>
    <row r="1" spans="1:34" ht="21.75" customHeight="1">
      <c r="A1" s="115"/>
      <c r="B1" s="391" t="s">
        <v>170</v>
      </c>
      <c r="C1" s="391"/>
      <c r="D1" s="391"/>
      <c r="E1" s="391"/>
      <c r="F1" s="391"/>
      <c r="G1" s="391"/>
      <c r="H1" s="391"/>
      <c r="I1" s="392"/>
      <c r="J1" s="392"/>
      <c r="K1" s="392"/>
      <c r="L1" s="392"/>
      <c r="M1" s="115"/>
      <c r="N1" s="115"/>
      <c r="O1" s="115"/>
      <c r="P1" s="115"/>
      <c r="Q1" s="115"/>
      <c r="R1" s="115"/>
      <c r="S1" s="115"/>
      <c r="T1" s="115"/>
      <c r="U1" s="115"/>
      <c r="V1" s="115"/>
      <c r="W1" s="115"/>
      <c r="X1" s="115"/>
      <c r="Y1" s="115"/>
      <c r="Z1" s="115"/>
      <c r="AA1" s="115"/>
      <c r="AB1" s="115"/>
      <c r="AC1" s="115"/>
      <c r="AD1" s="115"/>
      <c r="AE1" s="115"/>
      <c r="AF1" s="115"/>
      <c r="AG1" s="115"/>
      <c r="AH1" s="115"/>
    </row>
    <row r="2" spans="1:34" ht="21" customHeight="1">
      <c r="A2" s="115"/>
      <c r="B2" s="115"/>
      <c r="C2" s="393"/>
      <c r="D2" s="393"/>
      <c r="E2" s="394"/>
      <c r="F2" s="394"/>
      <c r="G2" s="394"/>
      <c r="H2" s="394"/>
      <c r="I2" s="394"/>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row>
    <row r="3" spans="1:34" ht="17.25" customHeight="1">
      <c r="A3" s="115"/>
      <c r="B3" s="115"/>
      <c r="C3" s="395"/>
      <c r="D3" s="395"/>
      <c r="E3" s="395"/>
      <c r="F3" s="395"/>
      <c r="G3" s="395"/>
      <c r="H3" s="395"/>
      <c r="I3" s="395"/>
      <c r="J3" s="395"/>
      <c r="K3" s="395"/>
      <c r="L3" s="395"/>
      <c r="M3" s="395"/>
      <c r="N3" s="115"/>
      <c r="O3" s="115"/>
      <c r="P3" s="115"/>
      <c r="Q3" s="115"/>
      <c r="R3" s="115"/>
      <c r="S3" s="115"/>
      <c r="T3" s="115"/>
      <c r="U3" s="115"/>
      <c r="V3" s="115"/>
      <c r="W3" s="115"/>
      <c r="X3" s="115"/>
      <c r="Y3" s="115"/>
      <c r="Z3" s="115"/>
      <c r="AA3" s="115"/>
      <c r="AB3" s="115"/>
      <c r="AC3" s="115"/>
      <c r="AD3" s="115"/>
      <c r="AE3" s="115"/>
      <c r="AF3" s="115"/>
      <c r="AG3" s="115"/>
      <c r="AH3" s="115"/>
    </row>
    <row r="4" spans="1:34" ht="17.25" customHeight="1">
      <c r="A4" s="115"/>
      <c r="B4" s="115"/>
      <c r="C4" s="557" t="s">
        <v>87</v>
      </c>
      <c r="D4" s="557"/>
      <c r="E4" s="557"/>
      <c r="F4" s="557"/>
      <c r="G4" s="558"/>
      <c r="H4" s="558"/>
      <c r="I4" s="395"/>
      <c r="J4" s="395"/>
      <c r="K4" s="395"/>
      <c r="L4" s="395"/>
      <c r="M4" s="395"/>
      <c r="N4" s="115"/>
      <c r="O4" s="115"/>
      <c r="P4" s="115"/>
      <c r="Q4" s="115"/>
      <c r="R4" s="115"/>
      <c r="S4" s="115"/>
      <c r="T4" s="115"/>
      <c r="U4" s="115"/>
      <c r="V4" s="115"/>
      <c r="W4" s="115"/>
      <c r="X4" s="115"/>
      <c r="Y4" s="115"/>
      <c r="Z4" s="115"/>
      <c r="AA4" s="115"/>
      <c r="AB4" s="115"/>
      <c r="AC4" s="115"/>
      <c r="AD4" s="115"/>
      <c r="AE4" s="115"/>
      <c r="AF4" s="115"/>
      <c r="AG4" s="115"/>
      <c r="AH4" s="115"/>
    </row>
    <row r="5" spans="1:34" ht="20.25" customHeight="1" thickBot="1">
      <c r="A5" s="115"/>
      <c r="B5" s="115"/>
      <c r="C5" s="396"/>
      <c r="D5" s="396"/>
      <c r="E5" s="394"/>
      <c r="F5" s="394"/>
      <c r="G5" s="394"/>
      <c r="H5" s="394"/>
      <c r="I5" s="394"/>
      <c r="J5" s="115"/>
      <c r="K5" s="115"/>
      <c r="L5" s="115"/>
      <c r="M5" s="115"/>
      <c r="N5" s="115"/>
      <c r="O5" s="115"/>
      <c r="P5" s="397"/>
      <c r="Q5" s="398"/>
      <c r="R5" s="399"/>
      <c r="S5" s="399"/>
      <c r="T5" s="399"/>
      <c r="U5" s="399"/>
      <c r="V5" s="400"/>
      <c r="W5" s="115"/>
      <c r="X5" s="115"/>
      <c r="Y5" s="115"/>
      <c r="Z5" s="115"/>
      <c r="AA5" s="115"/>
      <c r="AB5" s="115"/>
      <c r="AC5" s="115"/>
      <c r="AD5" s="115"/>
      <c r="AE5" s="115"/>
      <c r="AF5" s="115"/>
      <c r="AG5" s="115"/>
      <c r="AH5" s="115"/>
    </row>
    <row r="6" spans="1:34" ht="36" customHeight="1">
      <c r="A6" s="115"/>
      <c r="B6" s="115"/>
      <c r="C6" s="401" t="s">
        <v>103</v>
      </c>
      <c r="D6" s="402" t="s">
        <v>13</v>
      </c>
      <c r="E6" s="402" t="s">
        <v>171</v>
      </c>
      <c r="F6" s="147" t="s">
        <v>33</v>
      </c>
      <c r="G6" s="148" t="s">
        <v>172</v>
      </c>
      <c r="H6" s="403"/>
      <c r="I6" s="115"/>
      <c r="J6" s="145" t="s">
        <v>104</v>
      </c>
      <c r="K6" s="146" t="s">
        <v>13</v>
      </c>
      <c r="L6" s="146" t="s">
        <v>171</v>
      </c>
      <c r="M6" s="147" t="s">
        <v>33</v>
      </c>
      <c r="N6" s="148" t="s">
        <v>172</v>
      </c>
      <c r="O6" s="115"/>
      <c r="P6" s="115"/>
      <c r="Q6" s="401" t="s">
        <v>105</v>
      </c>
      <c r="R6" s="402" t="s">
        <v>13</v>
      </c>
      <c r="S6" s="402" t="s">
        <v>171</v>
      </c>
      <c r="T6" s="147" t="s">
        <v>33</v>
      </c>
      <c r="U6" s="148" t="s">
        <v>172</v>
      </c>
      <c r="V6" s="404"/>
      <c r="W6" s="115"/>
      <c r="X6" s="401" t="s">
        <v>287</v>
      </c>
      <c r="Y6" s="402" t="s">
        <v>160</v>
      </c>
      <c r="Z6" s="402" t="s">
        <v>171</v>
      </c>
      <c r="AA6" s="147" t="s">
        <v>33</v>
      </c>
      <c r="AB6" s="148" t="s">
        <v>154</v>
      </c>
      <c r="AC6" s="115"/>
      <c r="AD6" s="115"/>
      <c r="AE6" s="115"/>
      <c r="AF6" s="115"/>
      <c r="AG6" s="115"/>
      <c r="AH6" s="115"/>
    </row>
    <row r="7" spans="1:34" ht="35.25" customHeight="1">
      <c r="A7" s="115"/>
      <c r="B7" s="115"/>
      <c r="C7" s="517" t="s">
        <v>32</v>
      </c>
      <c r="D7" s="511" t="s">
        <v>14</v>
      </c>
      <c r="E7" s="512">
        <v>0.6</v>
      </c>
      <c r="F7" s="513"/>
      <c r="G7" s="519">
        <f>E7*F7</f>
        <v>0</v>
      </c>
      <c r="H7" s="407"/>
      <c r="I7" s="115"/>
      <c r="J7" s="149" t="s">
        <v>230</v>
      </c>
      <c r="K7" s="150" t="s">
        <v>224</v>
      </c>
      <c r="L7" s="151">
        <v>7.0000000000000007E-2</v>
      </c>
      <c r="M7" s="55"/>
      <c r="N7" s="408">
        <f>L7*M7</f>
        <v>0</v>
      </c>
      <c r="O7" s="115"/>
      <c r="P7" s="115"/>
      <c r="Q7" s="149" t="s">
        <v>225</v>
      </c>
      <c r="R7" s="150" t="s">
        <v>224</v>
      </c>
      <c r="S7" s="151">
        <v>7.0000000000000007E-2</v>
      </c>
      <c r="T7" s="55"/>
      <c r="U7" s="408">
        <f>S7*T7</f>
        <v>0</v>
      </c>
      <c r="V7" s="407"/>
      <c r="W7" s="115"/>
      <c r="X7" s="405" t="s">
        <v>90</v>
      </c>
      <c r="Y7" s="406" t="s">
        <v>155</v>
      </c>
      <c r="Z7" s="525">
        <v>0.5</v>
      </c>
      <c r="AA7" s="54"/>
      <c r="AB7" s="408">
        <f>Z7*AA7</f>
        <v>0</v>
      </c>
      <c r="AC7" s="115"/>
      <c r="AD7" s="115"/>
      <c r="AE7" s="115"/>
      <c r="AF7" s="115"/>
      <c r="AG7" s="115"/>
      <c r="AH7" s="115"/>
    </row>
    <row r="8" spans="1:34" ht="35.25" customHeight="1">
      <c r="A8" s="115"/>
      <c r="B8" s="115"/>
      <c r="C8" s="517" t="s">
        <v>259</v>
      </c>
      <c r="D8" s="510" t="s">
        <v>0</v>
      </c>
      <c r="E8" s="514">
        <v>0.6</v>
      </c>
      <c r="F8" s="515"/>
      <c r="G8" s="519">
        <f t="shared" ref="G8:G11" si="0">E8*F8</f>
        <v>0</v>
      </c>
      <c r="H8" s="407"/>
      <c r="I8" s="115"/>
      <c r="J8" s="149" t="s">
        <v>106</v>
      </c>
      <c r="K8" s="150" t="s">
        <v>107</v>
      </c>
      <c r="L8" s="151">
        <v>7.0000000000000007E-2</v>
      </c>
      <c r="M8" s="55"/>
      <c r="N8" s="408">
        <f t="shared" ref="N8:N10" si="1">L8*M8</f>
        <v>0</v>
      </c>
      <c r="O8" s="115"/>
      <c r="P8" s="115"/>
      <c r="Q8" s="405" t="s">
        <v>111</v>
      </c>
      <c r="R8" s="409" t="s">
        <v>107</v>
      </c>
      <c r="S8" s="410">
        <v>7.0000000000000007E-2</v>
      </c>
      <c r="T8" s="55"/>
      <c r="U8" s="408">
        <f t="shared" ref="U8:U11" si="2">S8*T8</f>
        <v>0</v>
      </c>
      <c r="V8" s="407"/>
      <c r="W8" s="115"/>
      <c r="X8" s="405" t="s">
        <v>90</v>
      </c>
      <c r="Y8" s="409" t="s">
        <v>156</v>
      </c>
      <c r="Z8" s="526">
        <v>1</v>
      </c>
      <c r="AA8" s="55"/>
      <c r="AB8" s="408">
        <f>Z8*AA8</f>
        <v>0</v>
      </c>
      <c r="AC8" s="115"/>
      <c r="AD8" s="115"/>
      <c r="AE8" s="115"/>
      <c r="AF8" s="115"/>
      <c r="AG8" s="115"/>
      <c r="AH8" s="115"/>
    </row>
    <row r="9" spans="1:34" ht="35.25" customHeight="1">
      <c r="A9" s="115"/>
      <c r="B9" s="115"/>
      <c r="C9" s="517" t="s">
        <v>1</v>
      </c>
      <c r="D9" s="510" t="s">
        <v>257</v>
      </c>
      <c r="E9" s="516">
        <v>1</v>
      </c>
      <c r="F9" s="515"/>
      <c r="G9" s="519">
        <f t="shared" si="0"/>
        <v>0</v>
      </c>
      <c r="H9" s="407"/>
      <c r="I9" s="115"/>
      <c r="J9" s="149" t="s">
        <v>109</v>
      </c>
      <c r="K9" s="150" t="s">
        <v>108</v>
      </c>
      <c r="L9" s="152">
        <v>0.15</v>
      </c>
      <c r="M9" s="55"/>
      <c r="N9" s="408">
        <f t="shared" si="1"/>
        <v>0</v>
      </c>
      <c r="O9" s="115"/>
      <c r="P9" s="115"/>
      <c r="Q9" s="405" t="s">
        <v>112</v>
      </c>
      <c r="R9" s="409" t="s">
        <v>108</v>
      </c>
      <c r="S9" s="411">
        <v>0.15</v>
      </c>
      <c r="T9" s="55"/>
      <c r="U9" s="408">
        <f t="shared" si="2"/>
        <v>0</v>
      </c>
      <c r="V9" s="407"/>
      <c r="W9" s="115"/>
      <c r="X9" s="405" t="s">
        <v>90</v>
      </c>
      <c r="Y9" s="409" t="s">
        <v>262</v>
      </c>
      <c r="Z9" s="526">
        <v>1</v>
      </c>
      <c r="AA9" s="55"/>
      <c r="AB9" s="408">
        <f>Z9*AA9</f>
        <v>0</v>
      </c>
      <c r="AC9" s="115"/>
      <c r="AD9" s="115"/>
      <c r="AE9" s="115"/>
      <c r="AF9" s="115"/>
      <c r="AG9" s="115"/>
      <c r="AH9" s="115"/>
    </row>
    <row r="10" spans="1:34" ht="35.25" customHeight="1">
      <c r="A10" s="115"/>
      <c r="B10" s="115"/>
      <c r="C10" s="412" t="s">
        <v>258</v>
      </c>
      <c r="D10" s="413" t="s">
        <v>257</v>
      </c>
      <c r="E10" s="414">
        <v>1</v>
      </c>
      <c r="F10" s="88"/>
      <c r="G10" s="519">
        <f t="shared" si="0"/>
        <v>0</v>
      </c>
      <c r="H10" s="407"/>
      <c r="I10" s="115"/>
      <c r="J10" s="153" t="s">
        <v>115</v>
      </c>
      <c r="K10" s="213"/>
      <c r="L10" s="152">
        <v>0.15</v>
      </c>
      <c r="M10" s="88"/>
      <c r="N10" s="408">
        <f t="shared" si="1"/>
        <v>0</v>
      </c>
      <c r="O10" s="115"/>
      <c r="P10" s="115"/>
      <c r="Q10" s="415" t="s">
        <v>113</v>
      </c>
      <c r="R10" s="416"/>
      <c r="S10" s="411">
        <v>0.15</v>
      </c>
      <c r="T10" s="55"/>
      <c r="U10" s="408">
        <f t="shared" si="2"/>
        <v>0</v>
      </c>
      <c r="V10" s="407"/>
      <c r="W10" s="115"/>
      <c r="X10" s="415"/>
      <c r="Y10" s="409"/>
      <c r="Z10" s="411"/>
      <c r="AA10" s="444"/>
      <c r="AB10" s="408">
        <f>Z10*AA10</f>
        <v>0</v>
      </c>
      <c r="AC10" s="115"/>
      <c r="AD10" s="115"/>
      <c r="AE10" s="115"/>
      <c r="AF10" s="115"/>
      <c r="AG10" s="115"/>
      <c r="AH10" s="115"/>
    </row>
    <row r="11" spans="1:34" ht="35.25" customHeight="1" thickBot="1">
      <c r="A11" s="115"/>
      <c r="B11" s="115"/>
      <c r="C11" s="412" t="s">
        <v>3</v>
      </c>
      <c r="D11" s="413" t="s">
        <v>4</v>
      </c>
      <c r="E11" s="414">
        <v>1</v>
      </c>
      <c r="F11" s="88"/>
      <c r="G11" s="424">
        <f t="shared" si="0"/>
        <v>0</v>
      </c>
      <c r="H11" s="407"/>
      <c r="I11" s="115"/>
      <c r="J11" s="343" t="s">
        <v>110</v>
      </c>
      <c r="K11" s="418"/>
      <c r="L11" s="344">
        <v>0.15</v>
      </c>
      <c r="M11" s="88"/>
      <c r="N11" s="419">
        <f>L11*M11</f>
        <v>0</v>
      </c>
      <c r="O11" s="115"/>
      <c r="P11" s="115"/>
      <c r="Q11" s="420" t="s">
        <v>114</v>
      </c>
      <c r="R11" s="418"/>
      <c r="S11" s="421">
        <v>0.15</v>
      </c>
      <c r="T11" s="55"/>
      <c r="U11" s="408">
        <f t="shared" si="2"/>
        <v>0</v>
      </c>
      <c r="V11" s="407"/>
      <c r="W11" s="115"/>
      <c r="X11" s="422"/>
      <c r="Y11" s="423"/>
      <c r="Z11" s="421"/>
      <c r="AA11" s="445"/>
      <c r="AB11" s="424">
        <f>Z11*AA11</f>
        <v>0</v>
      </c>
      <c r="AC11" s="115"/>
      <c r="AD11" s="115"/>
      <c r="AE11" s="115"/>
      <c r="AF11" s="115"/>
      <c r="AG11" s="115"/>
      <c r="AH11" s="115"/>
    </row>
    <row r="12" spans="1:34" ht="35.25" customHeight="1" thickBot="1">
      <c r="A12" s="115"/>
      <c r="B12" s="115"/>
      <c r="C12" s="520" t="s">
        <v>71</v>
      </c>
      <c r="D12" s="521"/>
      <c r="E12" s="521"/>
      <c r="F12" s="342">
        <f>SUM(F7:F11)</f>
        <v>0</v>
      </c>
      <c r="G12" s="522">
        <f>SUM(G7:G11)</f>
        <v>0</v>
      </c>
      <c r="H12" s="427"/>
      <c r="I12" s="115"/>
      <c r="J12" s="340" t="s">
        <v>71</v>
      </c>
      <c r="K12" s="341"/>
      <c r="L12" s="341"/>
      <c r="M12" s="342">
        <f>SUM(M7:M11)</f>
        <v>0</v>
      </c>
      <c r="N12" s="345">
        <f>SUM(N7:N11)</f>
        <v>0</v>
      </c>
      <c r="O12" s="115"/>
      <c r="P12" s="115"/>
      <c r="Q12" s="340" t="s">
        <v>71</v>
      </c>
      <c r="R12" s="341"/>
      <c r="S12" s="341"/>
      <c r="T12" s="342">
        <f>SUM(T7:T11)</f>
        <v>0</v>
      </c>
      <c r="U12" s="345">
        <f>SUM(U7:U11)</f>
        <v>0</v>
      </c>
      <c r="V12" s="428"/>
      <c r="W12" s="115"/>
      <c r="X12" s="425" t="s">
        <v>71</v>
      </c>
      <c r="Y12" s="429"/>
      <c r="Z12" s="429"/>
      <c r="AA12" s="426">
        <f>SUM(AA7:AA11)</f>
        <v>0</v>
      </c>
      <c r="AB12" s="430">
        <f>SUM(AB7:AB11)</f>
        <v>0</v>
      </c>
      <c r="AC12" s="115"/>
      <c r="AD12" s="115"/>
      <c r="AE12" s="115"/>
      <c r="AF12" s="115"/>
      <c r="AG12" s="115"/>
      <c r="AH12" s="115"/>
    </row>
    <row r="13" spans="1:34" ht="21.75" customHeight="1">
      <c r="A13" s="115"/>
      <c r="B13" s="115"/>
      <c r="C13" s="154"/>
      <c r="D13" s="154"/>
      <c r="E13" s="155"/>
      <c r="F13" s="155"/>
      <c r="G13" s="155"/>
      <c r="H13" s="431"/>
      <c r="I13" s="115"/>
      <c r="J13" s="154"/>
      <c r="K13" s="154"/>
      <c r="L13" s="155"/>
      <c r="M13" s="155"/>
      <c r="N13" s="155"/>
      <c r="O13" s="115"/>
      <c r="P13" s="115"/>
      <c r="Q13" s="154"/>
      <c r="R13" s="154"/>
      <c r="S13" s="155"/>
      <c r="T13" s="155"/>
      <c r="U13" s="155"/>
      <c r="V13" s="431"/>
      <c r="W13" s="115"/>
      <c r="X13" s="154" t="s">
        <v>286</v>
      </c>
      <c r="Y13" s="154"/>
      <c r="Z13" s="155"/>
      <c r="AA13" s="155"/>
      <c r="AB13" s="155"/>
      <c r="AC13" s="115"/>
      <c r="AD13" s="115"/>
      <c r="AE13" s="115"/>
      <c r="AF13" s="115"/>
      <c r="AG13" s="115"/>
      <c r="AH13" s="115"/>
    </row>
    <row r="14" spans="1:34" ht="34.5" customHeight="1" thickBot="1">
      <c r="A14" s="383"/>
      <c r="B14" s="432"/>
      <c r="C14" s="165"/>
      <c r="D14" s="157"/>
      <c r="E14" s="158"/>
      <c r="F14" s="154"/>
      <c r="G14" s="155"/>
      <c r="H14" s="431"/>
      <c r="I14" s="159"/>
      <c r="J14" s="166"/>
      <c r="K14" s="160"/>
      <c r="L14" s="161"/>
      <c r="M14" s="154"/>
      <c r="N14" s="155"/>
      <c r="O14" s="433"/>
      <c r="P14" s="159"/>
      <c r="Q14" s="165"/>
      <c r="R14" s="157"/>
      <c r="S14" s="162"/>
      <c r="T14" s="154"/>
      <c r="U14" s="155"/>
      <c r="V14" s="431"/>
      <c r="W14" s="433"/>
      <c r="X14" s="165"/>
      <c r="Y14" s="157"/>
      <c r="Z14" s="162"/>
      <c r="AA14" s="154"/>
      <c r="AB14" s="155"/>
      <c r="AC14" s="115"/>
      <c r="AD14" s="115"/>
      <c r="AE14" s="115"/>
      <c r="AF14" s="115"/>
      <c r="AG14" s="115"/>
      <c r="AH14" s="115"/>
    </row>
    <row r="15" spans="1:34" ht="34.5" customHeight="1" thickBot="1">
      <c r="A15" s="383"/>
      <c r="B15" s="163"/>
      <c r="C15" s="247" t="s">
        <v>158</v>
      </c>
      <c r="D15" s="518">
        <f>G12+N12+U12+AB12</f>
        <v>0</v>
      </c>
      <c r="E15" s="158"/>
      <c r="F15" s="154"/>
      <c r="G15" s="155"/>
      <c r="H15" s="431"/>
      <c r="I15" s="163"/>
      <c r="J15" s="168"/>
      <c r="K15" s="160"/>
      <c r="L15" s="161"/>
      <c r="M15" s="154"/>
      <c r="N15" s="155"/>
      <c r="O15" s="433"/>
      <c r="P15" s="163"/>
      <c r="Q15" s="167"/>
      <c r="R15" s="157"/>
      <c r="S15" s="162"/>
      <c r="T15" s="154"/>
      <c r="U15" s="155"/>
      <c r="V15" s="431"/>
      <c r="W15" s="433"/>
      <c r="X15" s="167"/>
      <c r="Y15" s="157"/>
      <c r="Z15" s="162"/>
      <c r="AA15" s="154"/>
      <c r="AB15" s="155"/>
      <c r="AC15" s="115"/>
      <c r="AD15" s="115"/>
      <c r="AE15" s="115"/>
      <c r="AF15" s="115"/>
      <c r="AG15" s="115"/>
      <c r="AH15" s="115"/>
    </row>
    <row r="16" spans="1:34" ht="34.5" customHeight="1">
      <c r="A16" s="383"/>
      <c r="B16" s="434"/>
      <c r="C16" s="79"/>
      <c r="D16" s="79"/>
      <c r="E16" s="78"/>
      <c r="F16" s="154"/>
      <c r="G16" s="156"/>
      <c r="H16" s="156"/>
      <c r="I16" s="159"/>
      <c r="J16" s="169"/>
      <c r="K16" s="169"/>
      <c r="L16" s="164"/>
      <c r="M16" s="154"/>
      <c r="N16" s="156"/>
      <c r="O16" s="433"/>
      <c r="P16" s="159"/>
      <c r="Q16" s="79"/>
      <c r="R16" s="79"/>
      <c r="S16" s="78"/>
      <c r="T16" s="154"/>
      <c r="U16" s="156"/>
      <c r="V16" s="156"/>
      <c r="W16" s="433"/>
      <c r="X16" s="79"/>
      <c r="Y16" s="79"/>
      <c r="Z16" s="78"/>
      <c r="AA16" s="154"/>
      <c r="AB16" s="156"/>
      <c r="AC16" s="115"/>
      <c r="AD16" s="115"/>
      <c r="AE16" s="115"/>
      <c r="AF16" s="115"/>
      <c r="AG16" s="115"/>
      <c r="AH16" s="115"/>
    </row>
    <row r="17" spans="1:34" ht="34.5" customHeight="1">
      <c r="A17" s="383"/>
      <c r="B17" s="434"/>
      <c r="C17" s="79"/>
      <c r="D17" s="79"/>
      <c r="E17" s="78"/>
      <c r="F17" s="154"/>
      <c r="G17" s="156"/>
      <c r="H17" s="156"/>
      <c r="I17" s="156"/>
      <c r="J17" s="156"/>
      <c r="K17" s="156"/>
      <c r="L17" s="156"/>
      <c r="M17" s="156"/>
      <c r="N17" s="156"/>
      <c r="O17" s="156"/>
      <c r="P17" s="115"/>
      <c r="Q17" s="435"/>
      <c r="R17" s="435"/>
      <c r="S17" s="435"/>
      <c r="T17" s="435"/>
      <c r="U17" s="435"/>
      <c r="V17" s="436"/>
      <c r="W17" s="115"/>
      <c r="X17" s="115"/>
      <c r="Y17" s="115"/>
      <c r="Z17" s="433"/>
      <c r="AA17" s="433"/>
      <c r="AB17" s="115"/>
      <c r="AC17" s="115"/>
      <c r="AD17" s="115"/>
      <c r="AE17" s="115"/>
      <c r="AF17" s="115"/>
      <c r="AG17" s="115"/>
      <c r="AH17" s="115"/>
    </row>
    <row r="18" spans="1:34" ht="41.1" customHeight="1">
      <c r="A18" s="383"/>
      <c r="B18" s="437"/>
      <c r="C18" s="438" t="s">
        <v>200</v>
      </c>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row>
    <row r="19" spans="1:34" ht="41.1" customHeight="1">
      <c r="A19" s="383"/>
      <c r="B19" s="439"/>
      <c r="C19" s="560" t="s">
        <v>253</v>
      </c>
      <c r="D19" s="560"/>
      <c r="E19" s="560"/>
      <c r="F19" s="560"/>
      <c r="G19" s="560"/>
      <c r="H19" s="560"/>
      <c r="I19" s="560"/>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row>
    <row r="20" spans="1:34" ht="51.95" customHeight="1">
      <c r="A20" s="383"/>
      <c r="B20" s="440"/>
      <c r="C20" s="441"/>
      <c r="D20" s="442"/>
      <c r="E20" s="442"/>
      <c r="F20" s="442"/>
      <c r="G20" s="442"/>
      <c r="H20" s="443"/>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row>
    <row r="21" spans="1:34" ht="24" customHeight="1">
      <c r="A21" s="383"/>
      <c r="B21" s="441"/>
      <c r="C21" s="441"/>
      <c r="D21" s="441"/>
      <c r="E21" s="441"/>
      <c r="F21" s="441"/>
      <c r="G21" s="441"/>
      <c r="H21" s="441"/>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row>
    <row r="22" spans="1:34" ht="30.75" customHeight="1">
      <c r="A22" s="383"/>
      <c r="B22" s="443"/>
      <c r="C22" s="433"/>
      <c r="D22" s="433"/>
      <c r="E22" s="383"/>
      <c r="F22" s="383"/>
      <c r="G22" s="383"/>
      <c r="H22" s="441"/>
      <c r="I22" s="383"/>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row>
    <row r="23" spans="1:34" ht="30" customHeight="1">
      <c r="B23" s="18"/>
      <c r="C23" s="20"/>
      <c r="D23" s="20"/>
      <c r="E23" s="20"/>
      <c r="F23" s="2"/>
      <c r="G23" s="2"/>
      <c r="H23" s="76"/>
      <c r="I23" s="2"/>
    </row>
    <row r="24" spans="1:34" ht="30.75" hidden="1" customHeight="1">
      <c r="B24" s="18"/>
      <c r="C24" s="200"/>
      <c r="D24" s="200"/>
      <c r="E24" s="138"/>
      <c r="F24" s="138"/>
      <c r="G24" s="138"/>
      <c r="H24" s="76"/>
      <c r="I24" s="2"/>
    </row>
    <row r="25" spans="1:34" ht="36" hidden="1" customHeight="1">
      <c r="C25" s="200"/>
      <c r="D25" s="200"/>
      <c r="E25" s="138"/>
      <c r="F25" s="138"/>
      <c r="G25" s="138"/>
      <c r="H25" s="22"/>
      <c r="I25" s="9"/>
      <c r="J25" s="6"/>
    </row>
    <row r="26" spans="1:34" ht="35.25" hidden="1" customHeight="1">
      <c r="C26" s="200"/>
      <c r="D26" s="200"/>
      <c r="E26" s="138"/>
      <c r="F26" s="138"/>
      <c r="G26" s="138"/>
      <c r="H26" s="216"/>
      <c r="I26" s="2"/>
    </row>
    <row r="27" spans="1:34" ht="35.25" hidden="1" customHeight="1">
      <c r="C27" s="200"/>
      <c r="D27" s="200"/>
      <c r="E27" s="138"/>
      <c r="F27" s="138"/>
      <c r="G27" s="138"/>
      <c r="H27" s="216"/>
      <c r="I27" s="2"/>
    </row>
    <row r="28" spans="1:34" ht="35.25" hidden="1" customHeight="1">
      <c r="C28" s="200"/>
      <c r="D28" s="200"/>
      <c r="E28" s="138"/>
      <c r="F28" s="138"/>
      <c r="G28" s="138"/>
      <c r="H28" s="216"/>
      <c r="I28" s="2"/>
    </row>
    <row r="29" spans="1:34" ht="35.25" hidden="1" customHeight="1">
      <c r="C29" s="200"/>
      <c r="D29" s="200"/>
      <c r="E29" s="138"/>
      <c r="F29" s="138"/>
      <c r="G29" s="138"/>
      <c r="H29" s="216"/>
      <c r="I29" s="2"/>
    </row>
    <row r="30" spans="1:34" ht="35.25" hidden="1" customHeight="1" thickBot="1">
      <c r="C30" s="200"/>
      <c r="D30" s="200"/>
      <c r="E30" s="138"/>
      <c r="F30" s="138"/>
      <c r="G30" s="138"/>
      <c r="H30" s="216"/>
      <c r="I30" s="2"/>
    </row>
    <row r="31" spans="1:34" ht="35.25" hidden="1" customHeight="1" thickBot="1">
      <c r="C31" s="200"/>
      <c r="D31" s="200"/>
      <c r="E31" s="138"/>
      <c r="F31" s="138"/>
      <c r="G31" s="138"/>
      <c r="H31" s="21"/>
      <c r="I31" s="2"/>
      <c r="J31">
        <v>34</v>
      </c>
      <c r="N31">
        <v>31</v>
      </c>
    </row>
    <row r="32" spans="1:34" ht="21.75" hidden="1" customHeight="1" thickBot="1">
      <c r="C32" s="200"/>
      <c r="D32" s="200"/>
      <c r="E32" s="138"/>
      <c r="F32" s="138"/>
      <c r="G32" s="138"/>
      <c r="H32" s="7"/>
      <c r="I32" s="8"/>
    </row>
    <row r="33" spans="2:15" ht="34.5" hidden="1" customHeight="1">
      <c r="B33" s="50" t="s">
        <v>34</v>
      </c>
      <c r="C33" s="200"/>
      <c r="D33" s="200"/>
      <c r="E33" s="138"/>
      <c r="F33" s="138"/>
      <c r="G33" s="138"/>
      <c r="H33" s="7"/>
      <c r="I33" s="8"/>
    </row>
    <row r="34" spans="2:15" ht="34.5" hidden="1" customHeight="1" thickBot="1">
      <c r="B34" s="8"/>
      <c r="C34" s="200"/>
      <c r="D34" s="200"/>
      <c r="E34" s="138"/>
      <c r="F34" s="138"/>
      <c r="G34" s="138"/>
      <c r="H34" s="7"/>
      <c r="I34" s="8"/>
    </row>
    <row r="35" spans="2:15" ht="34.5" hidden="1" customHeight="1" thickBot="1">
      <c r="B35" s="51" t="s">
        <v>72</v>
      </c>
      <c r="C35" s="3"/>
      <c r="D35" s="3"/>
      <c r="E35" s="2"/>
      <c r="F35" s="2"/>
      <c r="G35" s="2"/>
      <c r="H35" s="19"/>
      <c r="I35" s="19"/>
      <c r="J35" s="19"/>
      <c r="K35" s="19"/>
      <c r="L35" s="19"/>
      <c r="M35" s="19"/>
      <c r="N35" s="19"/>
      <c r="O35" s="19"/>
    </row>
    <row r="36" spans="2:15" ht="24" hidden="1" customHeight="1">
      <c r="C36" s="224"/>
      <c r="D36" s="224"/>
      <c r="E36" s="224"/>
      <c r="F36" s="224"/>
      <c r="G36" s="224"/>
      <c r="H36" s="20"/>
      <c r="I36" s="2"/>
    </row>
    <row r="37" spans="2:15" ht="24" hidden="1" customHeight="1">
      <c r="B37" s="214" t="str">
        <f>"Werden am Betrieb bereits "&amp;E35&amp;" GVE geweidet?"</f>
        <v>Werden am Betrieb bereits  GVE geweidet?</v>
      </c>
      <c r="C37" s="20"/>
      <c r="D37" s="20"/>
      <c r="E37" s="20"/>
      <c r="F37" s="20"/>
      <c r="G37" s="20"/>
      <c r="H37" s="20"/>
      <c r="I37" s="2"/>
    </row>
    <row r="38" spans="2:15" ht="72" hidden="1" customHeight="1">
      <c r="B38" s="218" t="s">
        <v>117</v>
      </c>
      <c r="C38" s="225"/>
      <c r="D38" s="226"/>
      <c r="E38" s="226"/>
      <c r="F38" s="226"/>
      <c r="G38" s="226"/>
      <c r="H38" s="227"/>
      <c r="I38" s="2"/>
    </row>
    <row r="39" spans="2:15" ht="53.1" hidden="1" customHeight="1">
      <c r="B39" s="219" t="s">
        <v>118</v>
      </c>
      <c r="C39" s="228"/>
      <c r="D39" s="228"/>
      <c r="E39" s="228"/>
      <c r="F39" s="228"/>
      <c r="G39" s="228"/>
      <c r="H39" s="228"/>
      <c r="I39" s="2"/>
    </row>
    <row r="40" spans="2:15" ht="24" hidden="1" customHeight="1">
      <c r="B40" s="220"/>
      <c r="C40" s="228"/>
      <c r="D40" s="228"/>
      <c r="E40" s="228"/>
      <c r="F40" s="228"/>
      <c r="G40" s="228"/>
      <c r="H40" s="228"/>
      <c r="I40" s="2"/>
    </row>
    <row r="41" spans="2:15" ht="24" hidden="1" customHeight="1">
      <c r="B41" s="75"/>
      <c r="C41" s="76"/>
      <c r="D41" s="76"/>
      <c r="E41" s="76"/>
      <c r="F41" s="76"/>
      <c r="G41" s="76"/>
      <c r="H41" s="76"/>
      <c r="I41" s="3"/>
    </row>
    <row r="42" spans="2:15" ht="24" hidden="1" customHeight="1" thickBot="1">
      <c r="B42" s="75"/>
      <c r="C42" s="76"/>
      <c r="D42" s="76"/>
      <c r="E42" s="76"/>
      <c r="F42" s="76"/>
      <c r="G42" s="76"/>
      <c r="H42" s="76"/>
      <c r="I42" s="3"/>
    </row>
    <row r="43" spans="2:15" ht="36" hidden="1" customHeight="1">
      <c r="C43" s="229"/>
      <c r="D43" s="230"/>
      <c r="E43" s="230"/>
      <c r="F43" s="231"/>
      <c r="G43" s="231"/>
      <c r="H43" s="22"/>
      <c r="I43" s="9"/>
      <c r="J43" s="6"/>
    </row>
    <row r="44" spans="2:15" ht="35.25" hidden="1" customHeight="1">
      <c r="C44" s="232"/>
      <c r="D44" s="233"/>
      <c r="E44" s="234"/>
      <c r="F44" s="235"/>
      <c r="G44" s="236"/>
      <c r="H44" s="216"/>
      <c r="I44" s="2"/>
    </row>
    <row r="45" spans="2:15" ht="35.25" hidden="1" customHeight="1">
      <c r="C45" s="232"/>
      <c r="D45" s="233"/>
      <c r="E45" s="234"/>
      <c r="F45" s="235"/>
      <c r="G45" s="236"/>
      <c r="H45" s="216"/>
      <c r="I45" s="2"/>
    </row>
    <row r="46" spans="2:15" ht="35.25" hidden="1" customHeight="1">
      <c r="C46" s="232"/>
      <c r="D46" s="233"/>
      <c r="E46" s="237"/>
      <c r="F46" s="235"/>
      <c r="G46" s="236"/>
      <c r="H46" s="216"/>
      <c r="I46" s="2"/>
    </row>
    <row r="47" spans="2:15" ht="35.25" hidden="1" customHeight="1">
      <c r="C47" s="238"/>
      <c r="D47" s="233"/>
      <c r="E47" s="237"/>
      <c r="F47" s="235"/>
      <c r="G47" s="236"/>
      <c r="H47" s="216"/>
      <c r="I47" s="2"/>
    </row>
    <row r="48" spans="2:15" ht="35.25" hidden="1" customHeight="1" thickBot="1">
      <c r="C48" s="238"/>
      <c r="D48" s="239"/>
      <c r="E48" s="237"/>
      <c r="F48" s="235"/>
      <c r="G48" s="236"/>
      <c r="H48" s="216"/>
      <c r="I48" s="2"/>
    </row>
    <row r="49" spans="2:15" ht="35.25" hidden="1" customHeight="1" thickBot="1">
      <c r="C49" s="232"/>
      <c r="D49" s="233"/>
      <c r="E49" s="233"/>
      <c r="F49" s="240"/>
      <c r="G49" s="240"/>
      <c r="H49" s="21"/>
      <c r="I49" s="2"/>
      <c r="J49">
        <v>34</v>
      </c>
      <c r="N49">
        <v>31</v>
      </c>
    </row>
    <row r="50" spans="2:15" ht="21.75" hidden="1" customHeight="1" thickBot="1">
      <c r="C50" s="56"/>
      <c r="D50" s="56"/>
      <c r="E50" s="57"/>
      <c r="F50" s="57"/>
      <c r="G50" s="57"/>
      <c r="H50" s="7"/>
      <c r="I50" s="8"/>
    </row>
    <row r="51" spans="2:15" ht="34.5" hidden="1" customHeight="1">
      <c r="B51" s="50" t="s">
        <v>34</v>
      </c>
      <c r="C51" s="241"/>
      <c r="D51" s="157"/>
      <c r="E51" s="158"/>
      <c r="F51" s="56"/>
      <c r="G51" s="57"/>
      <c r="H51" s="7"/>
      <c r="I51" s="8"/>
    </row>
    <row r="52" spans="2:15" ht="34.5" hidden="1" customHeight="1" thickBot="1">
      <c r="B52" s="8"/>
      <c r="C52" s="242"/>
      <c r="D52" s="157"/>
      <c r="E52" s="158"/>
      <c r="F52" s="56"/>
      <c r="G52" s="57"/>
      <c r="H52" s="7"/>
      <c r="I52" s="8"/>
    </row>
    <row r="53" spans="2:15" ht="34.5" hidden="1" customHeight="1" thickBot="1">
      <c r="B53" s="51" t="s">
        <v>72</v>
      </c>
      <c r="C53" s="243"/>
      <c r="D53" s="243"/>
      <c r="E53" s="78"/>
      <c r="F53" s="56"/>
      <c r="G53" s="19"/>
      <c r="H53" s="19"/>
      <c r="I53" s="19"/>
      <c r="J53" s="19"/>
      <c r="K53" s="19"/>
      <c r="L53" s="19"/>
      <c r="M53" s="19"/>
      <c r="N53" s="19"/>
      <c r="O53" s="19"/>
    </row>
    <row r="54" spans="2:15" ht="24" hidden="1" customHeight="1">
      <c r="C54" s="224"/>
      <c r="D54" s="224"/>
      <c r="E54" s="224"/>
      <c r="F54" s="224"/>
      <c r="G54" s="224"/>
      <c r="H54" s="20"/>
      <c r="I54" s="2"/>
    </row>
    <row r="55" spans="2:15" ht="24" hidden="1" customHeight="1">
      <c r="B55" s="214" t="str">
        <f>"Werden am Betrieb bereits Tiere im Ausmaß von "&amp;E53&amp;" GVE geweidet?"</f>
        <v>Werden am Betrieb bereits Tiere im Ausmaß von  GVE geweidet?</v>
      </c>
      <c r="C55" s="20"/>
      <c r="D55" s="20"/>
      <c r="E55" s="20"/>
      <c r="F55" s="20"/>
      <c r="G55" s="20"/>
      <c r="H55" s="20"/>
      <c r="I55" s="2"/>
    </row>
    <row r="56" spans="2:15" ht="12.75" hidden="1" customHeight="1">
      <c r="B56" s="211"/>
      <c r="C56" s="244"/>
      <c r="D56" s="244"/>
      <c r="E56" s="244"/>
      <c r="F56" s="244"/>
      <c r="G56" s="244"/>
      <c r="H56" s="20"/>
      <c r="I56" s="2"/>
    </row>
    <row r="57" spans="2:15" ht="53.1" hidden="1" customHeight="1">
      <c r="B57" s="221" t="s">
        <v>117</v>
      </c>
      <c r="C57" s="225"/>
      <c r="D57" s="226"/>
      <c r="E57" s="226"/>
      <c r="F57" s="226"/>
      <c r="G57" s="226"/>
      <c r="H57" s="227"/>
      <c r="I57" s="2"/>
    </row>
    <row r="58" spans="2:15" ht="24" hidden="1" customHeight="1">
      <c r="B58" s="222" t="s">
        <v>118</v>
      </c>
      <c r="C58" s="228"/>
      <c r="D58" s="228"/>
      <c r="E58" s="228"/>
      <c r="F58" s="228"/>
      <c r="G58" s="228"/>
      <c r="H58" s="228"/>
      <c r="I58" s="2"/>
    </row>
    <row r="59" spans="2:15" ht="24" hidden="1" customHeight="1">
      <c r="B59" s="223"/>
      <c r="C59" s="228"/>
      <c r="D59" s="228"/>
      <c r="E59" s="228"/>
      <c r="F59" s="228"/>
      <c r="G59" s="228"/>
      <c r="H59" s="228"/>
      <c r="I59" s="2"/>
    </row>
    <row r="60" spans="2:15" ht="24" hidden="1" customHeight="1">
      <c r="B60" s="18"/>
      <c r="C60" s="76"/>
      <c r="D60" s="76"/>
      <c r="E60" s="76"/>
      <c r="F60" s="76"/>
      <c r="G60" s="76"/>
      <c r="H60" s="76"/>
      <c r="I60" s="2"/>
    </row>
    <row r="61" spans="2:15" ht="24" hidden="1" customHeight="1">
      <c r="B61" s="80" t="s">
        <v>89</v>
      </c>
      <c r="C61" s="76"/>
      <c r="D61" s="76"/>
      <c r="E61" s="76"/>
      <c r="F61" s="76"/>
      <c r="G61" s="76"/>
      <c r="H61" s="76"/>
      <c r="I61" s="2"/>
    </row>
    <row r="62" spans="2:15" ht="24" hidden="1" customHeight="1">
      <c r="B62" s="81" t="s">
        <v>84</v>
      </c>
      <c r="C62" s="83"/>
      <c r="D62" s="83"/>
      <c r="E62" s="244"/>
      <c r="F62" s="244"/>
      <c r="G62" s="244"/>
      <c r="H62" s="20"/>
      <c r="I62" s="2"/>
    </row>
    <row r="63" spans="2:15" ht="24" hidden="1" customHeight="1">
      <c r="B63" s="81" t="s">
        <v>85</v>
      </c>
      <c r="C63" s="83"/>
      <c r="D63" s="83"/>
      <c r="E63" s="244"/>
      <c r="F63" s="244"/>
      <c r="G63" s="244"/>
      <c r="H63" s="20"/>
      <c r="I63" s="2"/>
    </row>
    <row r="64" spans="2:15" ht="39" hidden="1" customHeight="1">
      <c r="B64" s="82" t="s">
        <v>86</v>
      </c>
      <c r="C64" s="245"/>
      <c r="D64" s="83"/>
      <c r="E64" s="210"/>
      <c r="F64" s="210"/>
      <c r="G64" s="210"/>
      <c r="H64" s="210"/>
      <c r="I64" s="210"/>
      <c r="J64" s="24"/>
    </row>
    <row r="65" spans="2:16" ht="39" hidden="1" customHeight="1">
      <c r="C65" s="210"/>
      <c r="D65" s="244"/>
      <c r="E65" s="210"/>
      <c r="F65" s="210"/>
      <c r="G65" s="210"/>
      <c r="H65" s="210"/>
      <c r="I65" s="210"/>
      <c r="J65" s="24"/>
    </row>
    <row r="66" spans="2:16" ht="18.75" hidden="1" customHeight="1">
      <c r="B66" s="77"/>
      <c r="C66" s="246"/>
      <c r="D66" s="246"/>
      <c r="E66" s="246"/>
      <c r="F66" s="246"/>
      <c r="G66" s="246"/>
      <c r="H66" s="246"/>
      <c r="I66" s="19"/>
      <c r="J66" s="553" t="s">
        <v>97</v>
      </c>
      <c r="K66" s="553"/>
      <c r="L66" s="553"/>
      <c r="M66" s="553"/>
      <c r="N66" s="553"/>
      <c r="O66" s="554"/>
    </row>
    <row r="67" spans="2:16" ht="30" hidden="1" customHeight="1">
      <c r="C67" s="246"/>
      <c r="D67" s="246"/>
      <c r="E67" s="246"/>
      <c r="F67" s="246"/>
      <c r="G67" s="246"/>
      <c r="H67" s="246"/>
      <c r="I67" s="2"/>
      <c r="J67" s="555"/>
      <c r="K67" s="555"/>
      <c r="L67" s="555"/>
      <c r="M67" s="555"/>
      <c r="N67" s="555"/>
      <c r="O67" s="556"/>
    </row>
    <row r="68" spans="2:16" ht="21.75" hidden="1" customHeight="1">
      <c r="C68" s="2"/>
      <c r="D68" s="2"/>
      <c r="E68" s="2"/>
      <c r="F68" s="2"/>
      <c r="G68" s="2"/>
      <c r="H68" s="2"/>
      <c r="I68" s="2"/>
    </row>
    <row r="69" spans="2:16" ht="24" hidden="1" customHeight="1">
      <c r="B69" s="77"/>
      <c r="C69" s="2"/>
      <c r="D69" s="2"/>
      <c r="E69" s="2"/>
      <c r="F69" s="2"/>
      <c r="G69" s="2"/>
      <c r="H69" s="2"/>
      <c r="I69" s="2"/>
      <c r="J69" s="20"/>
      <c r="K69" s="20"/>
      <c r="L69" s="20"/>
      <c r="M69" s="20"/>
      <c r="N69" s="2"/>
      <c r="O69" s="2"/>
    </row>
    <row r="70" spans="2:16" ht="33.75" hidden="1" customHeight="1">
      <c r="B70" s="77"/>
      <c r="C70" s="2"/>
      <c r="D70" s="2"/>
      <c r="E70" s="2"/>
      <c r="F70" s="2"/>
      <c r="G70" s="2"/>
      <c r="H70" s="2"/>
      <c r="I70" s="2"/>
      <c r="J70" s="5"/>
      <c r="K70" s="5"/>
      <c r="L70" s="5"/>
      <c r="M70" s="5"/>
      <c r="N70" s="5"/>
      <c r="O70" s="5"/>
    </row>
    <row r="71" spans="2:16" ht="33.75" hidden="1" customHeight="1">
      <c r="B71" s="77"/>
      <c r="C71" s="2"/>
      <c r="D71" s="2"/>
      <c r="E71" s="2"/>
      <c r="F71" s="2"/>
      <c r="G71" s="2"/>
      <c r="H71" s="2"/>
      <c r="I71" s="2"/>
      <c r="J71" s="5"/>
      <c r="K71" s="5"/>
      <c r="L71" s="5"/>
      <c r="M71" s="5"/>
      <c r="N71" s="5"/>
      <c r="O71" s="5"/>
    </row>
    <row r="72" spans="2:16" ht="33.75" customHeight="1">
      <c r="B72" s="77"/>
      <c r="C72" s="200"/>
      <c r="D72" s="200"/>
      <c r="E72" s="138"/>
      <c r="F72" s="138"/>
      <c r="G72" s="138"/>
      <c r="H72" s="2"/>
      <c r="I72" s="2"/>
      <c r="J72" s="5"/>
      <c r="K72" s="5"/>
      <c r="L72" s="5"/>
      <c r="M72" s="5"/>
      <c r="N72" s="5"/>
      <c r="O72" s="5"/>
    </row>
    <row r="73" spans="2:16" ht="41.1" customHeight="1">
      <c r="B73" s="77"/>
      <c r="C73" s="200"/>
      <c r="D73" s="200"/>
      <c r="E73" s="138"/>
      <c r="F73" s="138"/>
      <c r="G73" s="138"/>
      <c r="H73" s="139"/>
      <c r="I73" s="144"/>
      <c r="J73" s="20"/>
      <c r="K73" s="20"/>
      <c r="L73" s="20"/>
      <c r="M73" s="20"/>
      <c r="N73" s="2"/>
      <c r="O73" s="2"/>
      <c r="P73" s="2"/>
    </row>
    <row r="74" spans="2:16" ht="35.25" customHeight="1">
      <c r="B74" s="77"/>
      <c r="C74" s="200"/>
      <c r="D74" s="200"/>
      <c r="E74" s="138"/>
      <c r="F74" s="138"/>
      <c r="G74" s="138"/>
      <c r="H74" s="138"/>
      <c r="I74" s="138"/>
      <c r="J74" s="2"/>
      <c r="K74" s="200"/>
      <c r="L74" s="200"/>
      <c r="M74" s="138"/>
      <c r="N74" s="138"/>
      <c r="O74" s="138"/>
      <c r="P74" s="2"/>
    </row>
    <row r="75" spans="2:16" ht="35.25" customHeight="1">
      <c r="B75" s="77"/>
      <c r="C75" s="200"/>
      <c r="D75" s="200"/>
      <c r="E75" s="138"/>
      <c r="F75" s="138"/>
      <c r="G75" s="138"/>
      <c r="H75" s="217"/>
      <c r="I75" s="217"/>
      <c r="J75" s="23"/>
      <c r="K75" s="200"/>
      <c r="L75" s="200"/>
      <c r="M75" s="138"/>
      <c r="N75" s="138"/>
      <c r="O75" s="138"/>
      <c r="P75" s="2"/>
    </row>
    <row r="76" spans="2:16" ht="35.25" customHeight="1">
      <c r="B76" s="77"/>
      <c r="C76" s="200"/>
      <c r="D76" s="200"/>
      <c r="E76" s="138"/>
      <c r="F76" s="138"/>
      <c r="G76" s="138"/>
      <c r="H76" s="217"/>
      <c r="I76" s="217"/>
      <c r="J76" s="23"/>
      <c r="K76" s="200"/>
      <c r="L76" s="200"/>
      <c r="M76" s="138"/>
      <c r="N76" s="138"/>
      <c r="O76" s="138"/>
      <c r="P76" s="2"/>
    </row>
    <row r="77" spans="2:16" ht="35.25" customHeight="1">
      <c r="B77" s="77"/>
      <c r="C77" s="200"/>
      <c r="D77" s="200"/>
      <c r="E77" s="138"/>
      <c r="F77" s="138"/>
      <c r="G77" s="138"/>
      <c r="H77" s="2"/>
      <c r="I77" s="2"/>
      <c r="J77" s="23"/>
      <c r="K77" s="200"/>
      <c r="L77" s="200"/>
      <c r="M77" s="138"/>
      <c r="N77" s="138"/>
      <c r="O77" s="138"/>
      <c r="P77" s="2"/>
    </row>
    <row r="78" spans="2:16" ht="35.25" customHeight="1">
      <c r="B78" s="77"/>
      <c r="C78" s="200"/>
      <c r="D78" s="200"/>
      <c r="E78" s="138"/>
      <c r="F78" s="138"/>
      <c r="G78" s="138"/>
      <c r="H78" s="138"/>
      <c r="I78" s="138"/>
      <c r="J78" s="23"/>
      <c r="K78" s="200"/>
      <c r="L78" s="200"/>
      <c r="M78" s="138"/>
      <c r="N78" s="138"/>
      <c r="O78" s="138"/>
      <c r="P78" s="2"/>
    </row>
    <row r="79" spans="2:16" ht="33.75" customHeight="1">
      <c r="B79" s="559"/>
      <c r="C79" s="200"/>
      <c r="D79" s="200"/>
      <c r="E79" s="138"/>
      <c r="F79" s="138"/>
      <c r="G79" s="138"/>
      <c r="H79" s="138"/>
      <c r="I79" s="138"/>
      <c r="J79" s="23"/>
      <c r="K79" s="200"/>
      <c r="L79" s="200"/>
      <c r="M79" s="138"/>
      <c r="N79" s="138"/>
      <c r="O79" s="138"/>
      <c r="P79" s="2"/>
    </row>
    <row r="80" spans="2:16" ht="38.1" customHeight="1">
      <c r="B80" s="559"/>
      <c r="C80" s="200"/>
      <c r="D80" s="200"/>
      <c r="E80" s="138"/>
      <c r="F80" s="138"/>
      <c r="G80" s="138"/>
      <c r="H80" s="139"/>
      <c r="I80" s="137"/>
      <c r="J80" s="23"/>
      <c r="K80" s="200"/>
      <c r="L80" s="200"/>
      <c r="M80" s="138"/>
      <c r="N80" s="138"/>
      <c r="O80" s="138"/>
      <c r="P80" s="2"/>
    </row>
    <row r="81" spans="2:16" ht="36" customHeight="1">
      <c r="B81" s="565"/>
      <c r="C81" s="200"/>
      <c r="D81" s="200"/>
      <c r="E81" s="138"/>
      <c r="F81" s="138"/>
      <c r="G81" s="138"/>
      <c r="H81" s="140"/>
      <c r="I81" s="140"/>
      <c r="J81" s="23"/>
      <c r="K81" s="200"/>
      <c r="L81" s="200"/>
      <c r="M81" s="138"/>
      <c r="N81" s="138"/>
      <c r="O81" s="138"/>
      <c r="P81" s="2"/>
    </row>
    <row r="82" spans="2:16" ht="36" customHeight="1">
      <c r="B82" s="565"/>
      <c r="C82" s="200"/>
      <c r="D82" s="200"/>
      <c r="E82" s="138"/>
      <c r="F82" s="138"/>
      <c r="G82" s="138"/>
      <c r="H82" s="140"/>
      <c r="I82" s="140"/>
      <c r="J82" s="23"/>
      <c r="K82" s="200"/>
      <c r="L82" s="200"/>
      <c r="M82" s="138"/>
      <c r="N82" s="138"/>
      <c r="O82" s="138"/>
      <c r="P82" s="2"/>
    </row>
    <row r="83" spans="2:16" ht="36" customHeight="1">
      <c r="B83" s="136"/>
      <c r="C83" s="567"/>
      <c r="D83" s="567"/>
      <c r="E83" s="138"/>
      <c r="F83" s="138"/>
      <c r="G83" s="138"/>
      <c r="H83" s="141"/>
      <c r="I83" s="141"/>
      <c r="J83" s="23"/>
      <c r="K83" s="200"/>
      <c r="L83" s="200"/>
      <c r="M83" s="138"/>
      <c r="N83" s="138"/>
      <c r="O83" s="138"/>
      <c r="P83" s="2"/>
    </row>
    <row r="84" spans="2:16" ht="36" customHeight="1">
      <c r="C84" s="567"/>
      <c r="D84" s="567"/>
      <c r="E84" s="138"/>
      <c r="F84" s="138"/>
      <c r="G84" s="138"/>
      <c r="H84" s="140"/>
      <c r="I84" s="140"/>
      <c r="J84" s="23"/>
      <c r="K84" s="200"/>
      <c r="L84" s="200"/>
      <c r="M84" s="138"/>
      <c r="N84" s="138"/>
      <c r="O84" s="138"/>
      <c r="P84" s="2"/>
    </row>
    <row r="85" spans="2:16" ht="36" customHeight="1">
      <c r="C85" s="170"/>
      <c r="D85" s="566"/>
      <c r="E85" s="566"/>
      <c r="F85" s="566"/>
      <c r="G85" s="199"/>
      <c r="H85" s="140"/>
      <c r="I85" s="140"/>
      <c r="J85" s="23"/>
      <c r="K85" s="2"/>
      <c r="L85" s="2"/>
      <c r="M85" s="2"/>
      <c r="N85" s="2"/>
      <c r="O85" s="2"/>
      <c r="P85" s="2"/>
    </row>
    <row r="86" spans="2:16" ht="36" customHeight="1">
      <c r="C86" s="170"/>
      <c r="D86" s="170"/>
      <c r="E86" s="138"/>
      <c r="F86" s="138"/>
      <c r="G86" s="138"/>
      <c r="H86" s="140"/>
      <c r="I86" s="140"/>
      <c r="J86" s="23"/>
      <c r="K86" s="2"/>
      <c r="L86" s="2"/>
      <c r="M86" s="2"/>
      <c r="N86" s="2"/>
      <c r="O86" s="2"/>
      <c r="P86" s="2"/>
    </row>
    <row r="87" spans="2:16" ht="21.75" customHeight="1">
      <c r="D87" s="3"/>
      <c r="E87" s="3"/>
      <c r="F87" s="3"/>
      <c r="G87" s="3"/>
      <c r="H87" s="3"/>
      <c r="I87" s="3"/>
      <c r="J87" s="2"/>
      <c r="K87" s="2"/>
      <c r="L87" s="2"/>
      <c r="M87" s="2"/>
      <c r="N87" s="2"/>
      <c r="O87" s="2"/>
      <c r="P87" s="2"/>
    </row>
    <row r="88" spans="2:16" ht="35.1" customHeight="1">
      <c r="C88" s="171"/>
      <c r="D88" s="563"/>
      <c r="E88" s="563"/>
      <c r="F88" s="563"/>
      <c r="G88" s="563"/>
      <c r="H88" s="563"/>
      <c r="I88" s="563"/>
    </row>
    <row r="89" spans="2:16" ht="35.1" customHeight="1">
      <c r="C89" s="172"/>
      <c r="D89" s="563"/>
      <c r="E89" s="563"/>
      <c r="F89" s="563"/>
      <c r="G89" s="563"/>
      <c r="H89" s="563"/>
      <c r="I89" s="563"/>
    </row>
    <row r="90" spans="2:16" ht="35.1" customHeight="1">
      <c r="C90" s="172"/>
      <c r="D90" s="564"/>
      <c r="E90" s="564"/>
      <c r="F90" s="564"/>
      <c r="G90" s="564"/>
      <c r="H90" s="564"/>
      <c r="I90" s="564"/>
    </row>
    <row r="91" spans="2:16" ht="21.75" customHeight="1"/>
    <row r="93" spans="2:16" ht="15" customHeight="1">
      <c r="C93" s="90"/>
    </row>
    <row r="94" spans="2:16" ht="35.25" customHeight="1"/>
    <row r="95" spans="2:16" ht="33.75" customHeight="1">
      <c r="C95" s="561"/>
      <c r="D95" s="562"/>
      <c r="E95" s="562"/>
      <c r="F95" s="562"/>
      <c r="G95" s="562"/>
      <c r="H95" s="562"/>
      <c r="I95" s="562"/>
    </row>
    <row r="96" spans="2:16" ht="21.75" customHeight="1"/>
    <row r="97" spans="3:3" ht="21.75" customHeight="1">
      <c r="C97" s="131"/>
    </row>
    <row r="98" spans="3:3" ht="21.75" customHeight="1">
      <c r="C98" s="131"/>
    </row>
    <row r="99" spans="3:3" ht="21.75" customHeight="1"/>
    <row r="100" spans="3:3" ht="21.75" customHeight="1"/>
    <row r="101" spans="3:3" ht="21.75" customHeight="1"/>
    <row r="102" spans="3:3" ht="21.75" customHeight="1"/>
    <row r="103" spans="3:3" ht="21.75" customHeight="1"/>
    <row r="104" spans="3:3" ht="21.75" customHeight="1"/>
    <row r="105" spans="3:3" ht="21.75" customHeight="1"/>
    <row r="106" spans="3:3" ht="21.75" customHeight="1"/>
    <row r="107" spans="3:3" ht="21.75" customHeight="1"/>
    <row r="108" spans="3:3" ht="21.75" customHeight="1"/>
    <row r="109" spans="3:3" ht="21.75" customHeight="1"/>
    <row r="110" spans="3:3" ht="21.75" customHeight="1"/>
    <row r="111" spans="3:3" ht="21.75" customHeight="1"/>
    <row r="112" spans="3:3" ht="21.75" customHeight="1"/>
  </sheetData>
  <sheetProtection algorithmName="SHA-512" hashValue="rerbayAHAqB3YjKSFEk+UcXHS7+Qt/aL04Es8BuWXhHeZb+/pX0Ep0HD6UvDLn4UYyc8Twv4uGUSO9QOT1J/fQ==" saltValue="JUrHWTwPVxz/bxKfRRmUtg==" spinCount="100000" sheet="1" objects="1" scenarios="1"/>
  <mergeCells count="12">
    <mergeCell ref="J66:O67"/>
    <mergeCell ref="C4:H4"/>
    <mergeCell ref="B79:B80"/>
    <mergeCell ref="C19:I19"/>
    <mergeCell ref="C95:I95"/>
    <mergeCell ref="D89:I89"/>
    <mergeCell ref="D90:I90"/>
    <mergeCell ref="B81:B82"/>
    <mergeCell ref="D88:I88"/>
    <mergeCell ref="D85:F85"/>
    <mergeCell ref="C83:D83"/>
    <mergeCell ref="C84:D84"/>
  </mergeCells>
  <phoneticPr fontId="6" type="noConversion"/>
  <dataValidations xWindow="345" yWindow="565" count="1">
    <dataValidation allowBlank="1" showInputMessage="1" showErrorMessage="1" promptTitle="Ja" sqref="E35 E53 E16:E17 L16 S16 Z16"/>
  </dataValidations>
  <pageMargins left="0.75000000000000011" right="0.75000000000000011" top="0.98" bottom="0.98" header="0.5" footer="0.5"/>
  <pageSetup paperSize="9" scale="54" orientation="portrait"/>
  <headerFooter>
    <oddFooter>&amp;LWeiderechner Rinder&amp;CStand September 2011&amp;R&amp;"Verdana,Fett"&amp;12Blatt C</oddFooter>
  </headerFooter>
  <rowBreaks count="1" manualBreakCount="1">
    <brk id="31" max="16383" man="1"/>
  </rowBreaks>
  <extLst>
    <ext xmlns:x14="http://schemas.microsoft.com/office/spreadsheetml/2009/9/main" uri="{CCE6A557-97BC-4b89-ADB6-D9C93CAAB3DF}">
      <x14:dataValidations xmlns:xm="http://schemas.microsoft.com/office/excel/2006/main" xWindow="345" yWindow="565" count="1">
        <x14:dataValidation type="list" allowBlank="1" showInputMessage="1" showErrorMessage="1">
          <x14:formula1>
            <xm:f>Tabelle5!$A$2:$A$27</xm:f>
          </x14:formula1>
          <xm:sqref>J75:J86 C78:C86 C74:C76</xm:sqref>
        </x14:dataValidation>
      </x14:dataValidations>
    </ext>
    <ext xmlns:mx="http://schemas.microsoft.com/office/mac/excel/2008/main" uri="{64002731-A6B0-56B0-2670-7721B7C09600}">
      <mx:PLV Mode="0" OnePage="0" WScale="32"/>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7030A0"/>
    <pageSetUpPr fitToPage="1"/>
  </sheetPr>
  <dimension ref="A1:J75"/>
  <sheetViews>
    <sheetView zoomScale="80" zoomScaleNormal="80" zoomScalePageLayoutView="75" workbookViewId="0">
      <selection activeCell="A3" sqref="A3:J5"/>
    </sheetView>
  </sheetViews>
  <sheetFormatPr baseColWidth="10" defaultColWidth="11" defaultRowHeight="12.75"/>
  <cols>
    <col min="1" max="1" width="48.625" style="91" customWidth="1"/>
    <col min="2" max="2" width="18.5" style="91" customWidth="1"/>
    <col min="3" max="3" width="13.5" style="91" customWidth="1"/>
    <col min="4" max="4" width="10.875" style="91" customWidth="1"/>
    <col min="5" max="5" width="21" style="91" customWidth="1"/>
    <col min="6" max="7" width="21.125" style="91" customWidth="1"/>
    <col min="8" max="8" width="26.5" style="91" customWidth="1"/>
    <col min="9" max="9" width="25.125" style="91" customWidth="1"/>
    <col min="10" max="10" width="28.375" style="91" customWidth="1"/>
    <col min="11" max="16384" width="11" style="91"/>
  </cols>
  <sheetData>
    <row r="1" spans="1:10" ht="27.75" customHeight="1">
      <c r="A1" s="118" t="s">
        <v>121</v>
      </c>
      <c r="B1" s="119"/>
      <c r="C1" s="119"/>
      <c r="D1" s="119"/>
      <c r="E1" s="119"/>
      <c r="F1" s="119"/>
      <c r="G1" s="119"/>
      <c r="H1" s="119"/>
      <c r="I1" s="119"/>
      <c r="J1" s="119"/>
    </row>
    <row r="2" spans="1:10" ht="14.25">
      <c r="A2" s="121"/>
      <c r="B2" s="120"/>
      <c r="C2" s="120"/>
      <c r="D2" s="120"/>
      <c r="E2" s="120"/>
      <c r="F2" s="120"/>
      <c r="G2" s="120"/>
      <c r="H2" s="120"/>
      <c r="I2" s="120"/>
      <c r="J2" s="120"/>
    </row>
    <row r="3" spans="1:10" ht="12.75" customHeight="1">
      <c r="A3" s="575" t="s">
        <v>12</v>
      </c>
      <c r="B3" s="575"/>
      <c r="C3" s="575"/>
      <c r="D3" s="575"/>
      <c r="E3" s="575"/>
      <c r="F3" s="575"/>
      <c r="G3" s="575"/>
      <c r="H3" s="575"/>
      <c r="I3" s="575"/>
      <c r="J3" s="575"/>
    </row>
    <row r="4" spans="1:10" ht="12.75" customHeight="1">
      <c r="A4" s="575"/>
      <c r="B4" s="575"/>
      <c r="C4" s="575"/>
      <c r="D4" s="575"/>
      <c r="E4" s="575"/>
      <c r="F4" s="575"/>
      <c r="G4" s="575"/>
      <c r="H4" s="575"/>
      <c r="I4" s="575"/>
      <c r="J4" s="575"/>
    </row>
    <row r="5" spans="1:10" ht="48.75" customHeight="1">
      <c r="A5" s="575"/>
      <c r="B5" s="575"/>
      <c r="C5" s="575"/>
      <c r="D5" s="575"/>
      <c r="E5" s="575"/>
      <c r="F5" s="575"/>
      <c r="G5" s="575"/>
      <c r="H5" s="575"/>
      <c r="I5" s="575"/>
      <c r="J5" s="575"/>
    </row>
    <row r="6" spans="1:10" ht="47.1" customHeight="1">
      <c r="A6" s="126" t="s">
        <v>135</v>
      </c>
      <c r="B6" s="127"/>
      <c r="C6" s="127"/>
      <c r="D6" s="127"/>
      <c r="E6" s="128"/>
      <c r="F6" s="128"/>
      <c r="G6" s="128"/>
      <c r="H6" s="128"/>
      <c r="I6" s="128"/>
      <c r="J6" s="120"/>
    </row>
    <row r="7" spans="1:10" ht="63" customHeight="1">
      <c r="A7" s="184"/>
      <c r="B7" s="576" t="s">
        <v>164</v>
      </c>
      <c r="C7" s="577"/>
      <c r="D7" s="578"/>
      <c r="E7" s="590"/>
      <c r="F7" s="590"/>
      <c r="G7" s="590"/>
      <c r="H7" s="590"/>
      <c r="I7" s="590"/>
      <c r="J7" s="180" t="s">
        <v>163</v>
      </c>
    </row>
    <row r="8" spans="1:10" ht="45" customHeight="1">
      <c r="A8" s="185"/>
      <c r="B8" s="581" t="s">
        <v>167</v>
      </c>
      <c r="C8" s="582"/>
      <c r="D8" s="583"/>
      <c r="E8" s="176"/>
      <c r="F8" s="176"/>
      <c r="G8" s="176"/>
      <c r="H8" s="176"/>
      <c r="I8" s="176"/>
      <c r="J8" s="177"/>
    </row>
    <row r="9" spans="1:10" ht="45" customHeight="1">
      <c r="A9" s="186" t="s">
        <v>165</v>
      </c>
      <c r="B9" s="587"/>
      <c r="C9" s="588"/>
      <c r="D9" s="589"/>
      <c r="E9" s="584"/>
      <c r="F9" s="585"/>
      <c r="G9" s="585"/>
      <c r="H9" s="585"/>
      <c r="I9" s="586"/>
      <c r="J9" s="174">
        <f>B9*0.2</f>
        <v>0</v>
      </c>
    </row>
    <row r="10" spans="1:10" ht="62.1" customHeight="1">
      <c r="A10" s="446"/>
      <c r="B10" s="581" t="s">
        <v>168</v>
      </c>
      <c r="C10" s="582"/>
      <c r="D10" s="583"/>
      <c r="E10" s="581" t="s">
        <v>116</v>
      </c>
      <c r="F10" s="582"/>
      <c r="G10" s="582"/>
      <c r="H10" s="582"/>
      <c r="I10" s="582"/>
      <c r="J10" s="179"/>
    </row>
    <row r="11" spans="1:10" ht="189.75" customHeight="1">
      <c r="A11" s="183" t="s">
        <v>129</v>
      </c>
      <c r="B11" s="122" t="s">
        <v>166</v>
      </c>
      <c r="C11" s="579" t="s">
        <v>136</v>
      </c>
      <c r="D11" s="580"/>
      <c r="E11" s="123" t="s">
        <v>202</v>
      </c>
      <c r="F11" s="124" t="s">
        <v>254</v>
      </c>
      <c r="G11" s="124" t="s">
        <v>131</v>
      </c>
      <c r="H11" s="125" t="s">
        <v>249</v>
      </c>
      <c r="I11" s="125" t="s">
        <v>248</v>
      </c>
      <c r="J11" s="182"/>
    </row>
    <row r="12" spans="1:10" ht="48.75" customHeight="1">
      <c r="A12" s="117">
        <v>1</v>
      </c>
      <c r="B12" s="59"/>
      <c r="C12" s="59"/>
      <c r="D12" s="116">
        <f>C12*0.6</f>
        <v>0</v>
      </c>
      <c r="E12" s="59"/>
      <c r="F12" s="59"/>
      <c r="G12" s="59"/>
      <c r="H12" s="59"/>
      <c r="I12" s="355"/>
      <c r="J12" s="174">
        <f>SUM(B12+D12)-(E12+F12+G12+H12+I12)</f>
        <v>0</v>
      </c>
    </row>
    <row r="13" spans="1:10" ht="48.75" customHeight="1">
      <c r="A13" s="89" t="s">
        <v>56</v>
      </c>
      <c r="B13" s="59"/>
      <c r="C13" s="59"/>
      <c r="D13" s="116">
        <f>C13*0.6</f>
        <v>0</v>
      </c>
      <c r="E13" s="59"/>
      <c r="F13" s="59"/>
      <c r="G13" s="59"/>
      <c r="H13" s="59"/>
      <c r="I13" s="355"/>
      <c r="J13" s="174">
        <f t="shared" ref="J13:J45" si="0">SUM(B13+D13)-(E13+F13+G13+H13+I13)</f>
        <v>0</v>
      </c>
    </row>
    <row r="14" spans="1:10" ht="48.75" customHeight="1">
      <c r="A14" s="89" t="s">
        <v>57</v>
      </c>
      <c r="B14" s="59"/>
      <c r="C14" s="59"/>
      <c r="D14" s="116">
        <f t="shared" ref="D14:D46" si="1">C14*0.6</f>
        <v>0</v>
      </c>
      <c r="E14" s="59"/>
      <c r="F14" s="59"/>
      <c r="G14" s="59"/>
      <c r="H14" s="59"/>
      <c r="I14" s="355"/>
      <c r="J14" s="174">
        <f>SUM(B14+D14)-(E14+F14+G14+H14+I14)</f>
        <v>0</v>
      </c>
    </row>
    <row r="15" spans="1:10" ht="48.75" customHeight="1">
      <c r="A15" s="89" t="s">
        <v>58</v>
      </c>
      <c r="B15" s="59"/>
      <c r="C15" s="59"/>
      <c r="D15" s="116">
        <f t="shared" si="1"/>
        <v>0</v>
      </c>
      <c r="E15" s="59"/>
      <c r="F15" s="59"/>
      <c r="G15" s="59"/>
      <c r="H15" s="59"/>
      <c r="I15" s="355"/>
      <c r="J15" s="174">
        <f t="shared" si="0"/>
        <v>0</v>
      </c>
    </row>
    <row r="16" spans="1:10" ht="48.75" customHeight="1">
      <c r="A16" s="89" t="s">
        <v>59</v>
      </c>
      <c r="B16" s="59"/>
      <c r="C16" s="59"/>
      <c r="D16" s="116">
        <f t="shared" si="1"/>
        <v>0</v>
      </c>
      <c r="E16" s="59"/>
      <c r="F16" s="59"/>
      <c r="G16" s="59"/>
      <c r="H16" s="59"/>
      <c r="I16" s="355"/>
      <c r="J16" s="174">
        <f t="shared" si="0"/>
        <v>0</v>
      </c>
    </row>
    <row r="17" spans="1:10" ht="48.75" customHeight="1">
      <c r="A17" s="89" t="s">
        <v>60</v>
      </c>
      <c r="B17" s="59"/>
      <c r="C17" s="59"/>
      <c r="D17" s="116">
        <f t="shared" si="1"/>
        <v>0</v>
      </c>
      <c r="E17" s="59"/>
      <c r="F17" s="59"/>
      <c r="G17" s="59"/>
      <c r="H17" s="59"/>
      <c r="I17" s="355"/>
      <c r="J17" s="174">
        <f t="shared" si="0"/>
        <v>0</v>
      </c>
    </row>
    <row r="18" spans="1:10" ht="48.75" customHeight="1">
      <c r="A18" s="89" t="s">
        <v>61</v>
      </c>
      <c r="B18" s="59"/>
      <c r="C18" s="59"/>
      <c r="D18" s="116">
        <f t="shared" si="1"/>
        <v>0</v>
      </c>
      <c r="E18" s="59"/>
      <c r="F18" s="59"/>
      <c r="G18" s="59"/>
      <c r="H18" s="59"/>
      <c r="I18" s="355"/>
      <c r="J18" s="174">
        <f t="shared" si="0"/>
        <v>0</v>
      </c>
    </row>
    <row r="19" spans="1:10" ht="48.75" customHeight="1">
      <c r="A19" s="89" t="s">
        <v>62</v>
      </c>
      <c r="B19" s="59"/>
      <c r="C19" s="59"/>
      <c r="D19" s="116">
        <f t="shared" si="1"/>
        <v>0</v>
      </c>
      <c r="E19" s="59"/>
      <c r="F19" s="59"/>
      <c r="G19" s="59"/>
      <c r="H19" s="59"/>
      <c r="I19" s="355"/>
      <c r="J19" s="174">
        <f t="shared" si="0"/>
        <v>0</v>
      </c>
    </row>
    <row r="20" spans="1:10" ht="48.75" customHeight="1">
      <c r="A20" s="89" t="s">
        <v>63</v>
      </c>
      <c r="B20" s="59"/>
      <c r="C20" s="59"/>
      <c r="D20" s="116">
        <f t="shared" si="1"/>
        <v>0</v>
      </c>
      <c r="E20" s="59"/>
      <c r="F20" s="59"/>
      <c r="G20" s="59"/>
      <c r="H20" s="59"/>
      <c r="I20" s="355"/>
      <c r="J20" s="174">
        <f t="shared" si="0"/>
        <v>0</v>
      </c>
    </row>
    <row r="21" spans="1:10" ht="48.75" customHeight="1">
      <c r="A21" s="89" t="s">
        <v>64</v>
      </c>
      <c r="B21" s="59"/>
      <c r="C21" s="59"/>
      <c r="D21" s="116">
        <f t="shared" si="1"/>
        <v>0</v>
      </c>
      <c r="E21" s="59"/>
      <c r="F21" s="59"/>
      <c r="G21" s="59"/>
      <c r="H21" s="59"/>
      <c r="I21" s="355"/>
      <c r="J21" s="174">
        <f t="shared" si="0"/>
        <v>0</v>
      </c>
    </row>
    <row r="22" spans="1:10" ht="48.75" customHeight="1">
      <c r="A22" s="89" t="s">
        <v>65</v>
      </c>
      <c r="B22" s="59"/>
      <c r="C22" s="59"/>
      <c r="D22" s="116">
        <f t="shared" si="1"/>
        <v>0</v>
      </c>
      <c r="E22" s="59"/>
      <c r="F22" s="59"/>
      <c r="G22" s="59"/>
      <c r="H22" s="59"/>
      <c r="I22" s="355"/>
      <c r="J22" s="174">
        <f t="shared" si="0"/>
        <v>0</v>
      </c>
    </row>
    <row r="23" spans="1:10" ht="48.75" customHeight="1">
      <c r="A23" s="89" t="s">
        <v>66</v>
      </c>
      <c r="B23" s="59"/>
      <c r="C23" s="59"/>
      <c r="D23" s="116">
        <f t="shared" si="1"/>
        <v>0</v>
      </c>
      <c r="E23" s="59"/>
      <c r="F23" s="59"/>
      <c r="G23" s="59"/>
      <c r="H23" s="59"/>
      <c r="I23" s="355"/>
      <c r="J23" s="174">
        <f t="shared" si="0"/>
        <v>0</v>
      </c>
    </row>
    <row r="24" spans="1:10" ht="48.75" customHeight="1">
      <c r="A24" s="89" t="s">
        <v>67</v>
      </c>
      <c r="B24" s="59"/>
      <c r="C24" s="59"/>
      <c r="D24" s="116">
        <f t="shared" si="1"/>
        <v>0</v>
      </c>
      <c r="E24" s="59"/>
      <c r="F24" s="59"/>
      <c r="G24" s="59"/>
      <c r="H24" s="59"/>
      <c r="I24" s="355"/>
      <c r="J24" s="174">
        <f t="shared" si="0"/>
        <v>0</v>
      </c>
    </row>
    <row r="25" spans="1:10" ht="48.75" customHeight="1">
      <c r="A25" s="89" t="s">
        <v>68</v>
      </c>
      <c r="B25" s="59"/>
      <c r="C25" s="59"/>
      <c r="D25" s="116">
        <f t="shared" si="1"/>
        <v>0</v>
      </c>
      <c r="E25" s="59"/>
      <c r="F25" s="59"/>
      <c r="G25" s="59"/>
      <c r="H25" s="59"/>
      <c r="I25" s="355"/>
      <c r="J25" s="174">
        <f t="shared" si="0"/>
        <v>0</v>
      </c>
    </row>
    <row r="26" spans="1:10" ht="48.75" customHeight="1">
      <c r="A26" s="89" t="s">
        <v>69</v>
      </c>
      <c r="B26" s="59"/>
      <c r="C26" s="59"/>
      <c r="D26" s="116">
        <f t="shared" si="1"/>
        <v>0</v>
      </c>
      <c r="E26" s="59"/>
      <c r="F26" s="59"/>
      <c r="G26" s="59"/>
      <c r="H26" s="59"/>
      <c r="I26" s="355"/>
      <c r="J26" s="174">
        <f t="shared" si="0"/>
        <v>0</v>
      </c>
    </row>
    <row r="27" spans="1:10" ht="48.75" customHeight="1">
      <c r="A27" s="89" t="s">
        <v>35</v>
      </c>
      <c r="B27" s="59"/>
      <c r="C27" s="59"/>
      <c r="D27" s="116">
        <f t="shared" si="1"/>
        <v>0</v>
      </c>
      <c r="E27" s="59"/>
      <c r="F27" s="59"/>
      <c r="G27" s="59"/>
      <c r="H27" s="59"/>
      <c r="I27" s="355"/>
      <c r="J27" s="174">
        <f t="shared" si="0"/>
        <v>0</v>
      </c>
    </row>
    <row r="28" spans="1:10" ht="48.75" customHeight="1">
      <c r="A28" s="117" t="s">
        <v>36</v>
      </c>
      <c r="B28" s="59"/>
      <c r="C28" s="59"/>
      <c r="D28" s="116">
        <f t="shared" si="1"/>
        <v>0</v>
      </c>
      <c r="E28" s="59"/>
      <c r="F28" s="59"/>
      <c r="G28" s="59"/>
      <c r="H28" s="59"/>
      <c r="I28" s="355"/>
      <c r="J28" s="174">
        <f t="shared" si="0"/>
        <v>0</v>
      </c>
    </row>
    <row r="29" spans="1:10" ht="48.75" customHeight="1">
      <c r="A29" s="89" t="s">
        <v>37</v>
      </c>
      <c r="B29" s="59"/>
      <c r="C29" s="59"/>
      <c r="D29" s="116">
        <f t="shared" si="1"/>
        <v>0</v>
      </c>
      <c r="E29" s="59"/>
      <c r="F29" s="59"/>
      <c r="G29" s="59"/>
      <c r="H29" s="59"/>
      <c r="I29" s="355"/>
      <c r="J29" s="174">
        <f t="shared" si="0"/>
        <v>0</v>
      </c>
    </row>
    <row r="30" spans="1:10" ht="48.75" customHeight="1">
      <c r="A30" s="89" t="s">
        <v>38</v>
      </c>
      <c r="B30" s="59"/>
      <c r="C30" s="59"/>
      <c r="D30" s="116">
        <f t="shared" si="1"/>
        <v>0</v>
      </c>
      <c r="E30" s="59"/>
      <c r="F30" s="59"/>
      <c r="G30" s="59"/>
      <c r="H30" s="59"/>
      <c r="I30" s="355"/>
      <c r="J30" s="174">
        <f t="shared" si="0"/>
        <v>0</v>
      </c>
    </row>
    <row r="31" spans="1:10" ht="48.75" customHeight="1">
      <c r="A31" s="89" t="s">
        <v>39</v>
      </c>
      <c r="B31" s="59"/>
      <c r="C31" s="59"/>
      <c r="D31" s="116">
        <f t="shared" si="1"/>
        <v>0</v>
      </c>
      <c r="E31" s="59"/>
      <c r="F31" s="59"/>
      <c r="G31" s="59"/>
      <c r="H31" s="59"/>
      <c r="I31" s="355"/>
      <c r="J31" s="174">
        <f t="shared" si="0"/>
        <v>0</v>
      </c>
    </row>
    <row r="32" spans="1:10" ht="48.75" customHeight="1">
      <c r="A32" s="89" t="s">
        <v>40</v>
      </c>
      <c r="B32" s="59"/>
      <c r="C32" s="59"/>
      <c r="D32" s="116">
        <f t="shared" si="1"/>
        <v>0</v>
      </c>
      <c r="E32" s="59"/>
      <c r="F32" s="59"/>
      <c r="G32" s="59"/>
      <c r="H32" s="59"/>
      <c r="I32" s="355"/>
      <c r="J32" s="174">
        <f t="shared" si="0"/>
        <v>0</v>
      </c>
    </row>
    <row r="33" spans="1:10" ht="48.75" customHeight="1">
      <c r="A33" s="89" t="s">
        <v>41</v>
      </c>
      <c r="B33" s="59"/>
      <c r="C33" s="59"/>
      <c r="D33" s="116">
        <f t="shared" si="1"/>
        <v>0</v>
      </c>
      <c r="E33" s="59"/>
      <c r="F33" s="59"/>
      <c r="G33" s="59"/>
      <c r="H33" s="59"/>
      <c r="I33" s="355"/>
      <c r="J33" s="174">
        <f t="shared" si="0"/>
        <v>0</v>
      </c>
    </row>
    <row r="34" spans="1:10" ht="48.75" customHeight="1">
      <c r="A34" s="89" t="s">
        <v>42</v>
      </c>
      <c r="B34" s="59"/>
      <c r="C34" s="59"/>
      <c r="D34" s="116">
        <f t="shared" si="1"/>
        <v>0</v>
      </c>
      <c r="E34" s="59"/>
      <c r="F34" s="59"/>
      <c r="G34" s="59"/>
      <c r="H34" s="59"/>
      <c r="I34" s="355"/>
      <c r="J34" s="174">
        <f t="shared" si="0"/>
        <v>0</v>
      </c>
    </row>
    <row r="35" spans="1:10" ht="48.75" customHeight="1">
      <c r="A35" s="89" t="s">
        <v>43</v>
      </c>
      <c r="B35" s="59"/>
      <c r="C35" s="59"/>
      <c r="D35" s="116">
        <f t="shared" si="1"/>
        <v>0</v>
      </c>
      <c r="E35" s="59"/>
      <c r="F35" s="59"/>
      <c r="G35" s="59"/>
      <c r="H35" s="59"/>
      <c r="I35" s="355"/>
      <c r="J35" s="174">
        <f t="shared" si="0"/>
        <v>0</v>
      </c>
    </row>
    <row r="36" spans="1:10" ht="48.75" customHeight="1">
      <c r="A36" s="89" t="s">
        <v>44</v>
      </c>
      <c r="B36" s="59"/>
      <c r="C36" s="59"/>
      <c r="D36" s="116">
        <f t="shared" si="1"/>
        <v>0</v>
      </c>
      <c r="E36" s="59"/>
      <c r="F36" s="59"/>
      <c r="G36" s="59"/>
      <c r="H36" s="59"/>
      <c r="I36" s="355"/>
      <c r="J36" s="174">
        <f t="shared" si="0"/>
        <v>0</v>
      </c>
    </row>
    <row r="37" spans="1:10" ht="48.75" customHeight="1">
      <c r="A37" s="89" t="s">
        <v>45</v>
      </c>
      <c r="B37" s="59"/>
      <c r="C37" s="59"/>
      <c r="D37" s="116">
        <f t="shared" si="1"/>
        <v>0</v>
      </c>
      <c r="E37" s="59"/>
      <c r="F37" s="59"/>
      <c r="G37" s="59"/>
      <c r="H37" s="59"/>
      <c r="I37" s="355"/>
      <c r="J37" s="174">
        <f t="shared" si="0"/>
        <v>0</v>
      </c>
    </row>
    <row r="38" spans="1:10" ht="48.75" customHeight="1">
      <c r="A38" s="89" t="s">
        <v>77</v>
      </c>
      <c r="B38" s="59"/>
      <c r="C38" s="59"/>
      <c r="D38" s="116">
        <f t="shared" si="1"/>
        <v>0</v>
      </c>
      <c r="E38" s="59"/>
      <c r="F38" s="59"/>
      <c r="G38" s="59"/>
      <c r="H38" s="59"/>
      <c r="I38" s="355"/>
      <c r="J38" s="174">
        <f t="shared" si="0"/>
        <v>0</v>
      </c>
    </row>
    <row r="39" spans="1:10" ht="48.75" customHeight="1">
      <c r="A39" s="89" t="s">
        <v>46</v>
      </c>
      <c r="B39" s="59"/>
      <c r="C39" s="59"/>
      <c r="D39" s="116">
        <f t="shared" si="1"/>
        <v>0</v>
      </c>
      <c r="E39" s="59"/>
      <c r="F39" s="59"/>
      <c r="G39" s="59"/>
      <c r="H39" s="59"/>
      <c r="I39" s="355"/>
      <c r="J39" s="174">
        <f t="shared" si="0"/>
        <v>0</v>
      </c>
    </row>
    <row r="40" spans="1:10" ht="48.75" customHeight="1">
      <c r="A40" s="89" t="s">
        <v>47</v>
      </c>
      <c r="B40" s="59"/>
      <c r="C40" s="59"/>
      <c r="D40" s="116">
        <f t="shared" si="1"/>
        <v>0</v>
      </c>
      <c r="E40" s="59"/>
      <c r="F40" s="59"/>
      <c r="G40" s="59"/>
      <c r="H40" s="59"/>
      <c r="I40" s="355"/>
      <c r="J40" s="174">
        <f t="shared" si="0"/>
        <v>0</v>
      </c>
    </row>
    <row r="41" spans="1:10" ht="48.75" customHeight="1">
      <c r="A41" s="89" t="s">
        <v>48</v>
      </c>
      <c r="B41" s="59"/>
      <c r="C41" s="59"/>
      <c r="D41" s="116">
        <f t="shared" si="1"/>
        <v>0</v>
      </c>
      <c r="E41" s="59"/>
      <c r="F41" s="59"/>
      <c r="G41" s="59"/>
      <c r="H41" s="59"/>
      <c r="I41" s="355"/>
      <c r="J41" s="174">
        <f t="shared" si="0"/>
        <v>0</v>
      </c>
    </row>
    <row r="42" spans="1:10" ht="48.75" customHeight="1">
      <c r="A42" s="89" t="s">
        <v>49</v>
      </c>
      <c r="B42" s="59"/>
      <c r="C42" s="59"/>
      <c r="D42" s="116">
        <f t="shared" si="1"/>
        <v>0</v>
      </c>
      <c r="E42" s="59"/>
      <c r="F42" s="59"/>
      <c r="G42" s="59"/>
      <c r="H42" s="59"/>
      <c r="I42" s="355"/>
      <c r="J42" s="174">
        <f t="shared" si="0"/>
        <v>0</v>
      </c>
    </row>
    <row r="43" spans="1:10" ht="48.75" customHeight="1">
      <c r="A43" s="89" t="s">
        <v>50</v>
      </c>
      <c r="B43" s="59"/>
      <c r="C43" s="59"/>
      <c r="D43" s="116">
        <f t="shared" si="1"/>
        <v>0</v>
      </c>
      <c r="E43" s="59"/>
      <c r="F43" s="59"/>
      <c r="G43" s="59"/>
      <c r="H43" s="59"/>
      <c r="I43" s="355"/>
      <c r="J43" s="174">
        <f t="shared" si="0"/>
        <v>0</v>
      </c>
    </row>
    <row r="44" spans="1:10" ht="48.75" customHeight="1">
      <c r="A44" s="89" t="s">
        <v>51</v>
      </c>
      <c r="B44" s="59"/>
      <c r="C44" s="59"/>
      <c r="D44" s="116">
        <f t="shared" si="1"/>
        <v>0</v>
      </c>
      <c r="E44" s="59"/>
      <c r="F44" s="59"/>
      <c r="G44" s="59"/>
      <c r="H44" s="59"/>
      <c r="I44" s="355"/>
      <c r="J44" s="174">
        <f t="shared" si="0"/>
        <v>0</v>
      </c>
    </row>
    <row r="45" spans="1:10" ht="48.75" customHeight="1">
      <c r="A45" s="89" t="s">
        <v>52</v>
      </c>
      <c r="B45" s="59"/>
      <c r="C45" s="59"/>
      <c r="D45" s="116">
        <f>C45*0.6</f>
        <v>0</v>
      </c>
      <c r="E45" s="59"/>
      <c r="F45" s="59"/>
      <c r="G45" s="59"/>
      <c r="H45" s="59"/>
      <c r="I45" s="355"/>
      <c r="J45" s="174">
        <f t="shared" si="0"/>
        <v>0</v>
      </c>
    </row>
    <row r="46" spans="1:10" ht="48.75" customHeight="1">
      <c r="A46" s="89" t="s">
        <v>53</v>
      </c>
      <c r="B46" s="59"/>
      <c r="C46" s="59"/>
      <c r="D46" s="116">
        <f t="shared" si="1"/>
        <v>0</v>
      </c>
      <c r="E46" s="59"/>
      <c r="F46" s="59"/>
      <c r="G46" s="59"/>
      <c r="H46" s="59"/>
      <c r="I46" s="355"/>
      <c r="J46" s="174">
        <f>SUM(B46+D46)-(E46+F46+G46+H46+I46)</f>
        <v>0</v>
      </c>
    </row>
    <row r="47" spans="1:10" ht="66" customHeight="1">
      <c r="A47" s="115"/>
      <c r="B47" s="115"/>
      <c r="C47" s="115"/>
      <c r="D47" s="450"/>
      <c r="E47" s="451"/>
      <c r="F47" s="451"/>
      <c r="G47" s="115"/>
      <c r="H47" s="115"/>
      <c r="I47" s="188" t="s">
        <v>71</v>
      </c>
      <c r="J47" s="187">
        <f>SUM(J8:J46)</f>
        <v>0</v>
      </c>
    </row>
    <row r="48" spans="1:10" ht="84" customHeight="1">
      <c r="A48" s="452"/>
      <c r="B48" s="115"/>
      <c r="C48" s="115"/>
      <c r="D48" s="115"/>
      <c r="E48" s="115"/>
      <c r="F48" s="115"/>
      <c r="G48" s="453"/>
      <c r="H48" s="453"/>
      <c r="I48" s="453"/>
      <c r="J48" s="115"/>
    </row>
    <row r="49" spans="1:10">
      <c r="A49" s="132"/>
    </row>
    <row r="50" spans="1:10" ht="15">
      <c r="A50" s="133"/>
      <c r="B50" s="133"/>
      <c r="C50" s="133"/>
      <c r="D50" s="133"/>
      <c r="E50" s="133"/>
      <c r="F50" s="133"/>
    </row>
    <row r="51" spans="1:10" ht="15">
      <c r="A51" s="95"/>
      <c r="B51" s="94"/>
      <c r="C51" s="94"/>
      <c r="D51" s="94"/>
      <c r="E51" s="94"/>
      <c r="F51" s="94"/>
    </row>
    <row r="52" spans="1:10" ht="60" customHeight="1">
      <c r="A52" s="96"/>
      <c r="B52" s="97"/>
      <c r="C52" s="97"/>
      <c r="D52" s="570"/>
      <c r="E52" s="571"/>
      <c r="F52" s="571"/>
      <c r="G52" s="568"/>
      <c r="H52" s="568"/>
      <c r="I52" s="568"/>
      <c r="J52" s="569"/>
    </row>
    <row r="53" spans="1:10" ht="15" customHeight="1">
      <c r="A53" s="97"/>
      <c r="B53" s="97"/>
      <c r="C53" s="97"/>
      <c r="D53" s="97"/>
      <c r="E53" s="97"/>
      <c r="F53" s="94"/>
    </row>
    <row r="54" spans="1:10" ht="15">
      <c r="A54" s="97"/>
      <c r="B54" s="97"/>
      <c r="C54" s="97"/>
      <c r="D54" s="97"/>
      <c r="E54" s="97"/>
      <c r="F54" s="94"/>
    </row>
    <row r="55" spans="1:10" ht="42" customHeight="1">
      <c r="A55" s="574"/>
      <c r="B55" s="574"/>
      <c r="C55" s="574"/>
      <c r="D55" s="574"/>
      <c r="E55" s="574"/>
      <c r="F55" s="574"/>
    </row>
    <row r="56" spans="1:10" ht="15">
      <c r="A56" s="93"/>
      <c r="B56" s="93"/>
      <c r="C56" s="93"/>
      <c r="D56" s="93"/>
      <c r="E56" s="93"/>
      <c r="F56" s="94"/>
      <c r="G56" s="84"/>
      <c r="H56" s="84"/>
      <c r="I56" s="84"/>
      <c r="J56" s="84"/>
    </row>
    <row r="57" spans="1:10">
      <c r="A57" s="98"/>
      <c r="B57" s="99"/>
      <c r="C57" s="99"/>
      <c r="D57" s="100"/>
      <c r="E57" s="100"/>
      <c r="F57" s="100"/>
      <c r="G57" s="101"/>
      <c r="H57" s="101"/>
      <c r="I57" s="101"/>
      <c r="J57" s="84"/>
    </row>
    <row r="58" spans="1:10" ht="42.75" hidden="1" customHeight="1" thickBot="1">
      <c r="A58" s="93"/>
      <c r="B58" s="84"/>
      <c r="C58" s="84"/>
      <c r="D58" s="92"/>
      <c r="E58" s="92"/>
      <c r="F58" s="102"/>
      <c r="G58" s="84"/>
      <c r="H58" s="84"/>
      <c r="I58" s="84"/>
      <c r="J58" s="84"/>
    </row>
    <row r="59" spans="1:10" ht="57" customHeight="1">
      <c r="A59" s="103"/>
      <c r="B59" s="98"/>
      <c r="C59" s="98"/>
      <c r="D59" s="104"/>
      <c r="E59" s="104"/>
      <c r="F59" s="105"/>
      <c r="G59" s="572"/>
      <c r="H59" s="572"/>
      <c r="I59" s="572"/>
      <c r="J59" s="573"/>
    </row>
    <row r="60" spans="1:10" ht="57" customHeight="1">
      <c r="A60" s="84"/>
      <c r="B60" s="84"/>
      <c r="C60" s="84"/>
      <c r="D60" s="84"/>
      <c r="E60" s="84"/>
      <c r="F60" s="84"/>
      <c r="G60" s="84"/>
      <c r="H60" s="84"/>
      <c r="I60" s="84"/>
      <c r="J60" s="84"/>
    </row>
    <row r="64" spans="1:10">
      <c r="J64" s="106"/>
    </row>
    <row r="65" spans="1:10">
      <c r="J65" s="106"/>
    </row>
    <row r="68" spans="1:10" ht="19.5">
      <c r="A68" s="107"/>
    </row>
    <row r="71" spans="1:10">
      <c r="A71" s="106"/>
      <c r="B71" s="106"/>
      <c r="C71" s="106"/>
      <c r="D71" s="106"/>
    </row>
    <row r="72" spans="1:10">
      <c r="A72" s="106"/>
      <c r="B72" s="106"/>
      <c r="C72" s="106"/>
      <c r="D72" s="106"/>
    </row>
    <row r="73" spans="1:10">
      <c r="A73" s="108"/>
      <c r="B73" s="109"/>
      <c r="C73" s="109"/>
      <c r="D73" s="110"/>
      <c r="E73" s="110"/>
      <c r="F73" s="110"/>
      <c r="G73" s="110"/>
      <c r="H73" s="110"/>
      <c r="I73" s="110"/>
      <c r="J73" s="110"/>
    </row>
    <row r="74" spans="1:10">
      <c r="A74" s="101"/>
      <c r="B74" s="111"/>
      <c r="C74" s="111"/>
      <c r="D74" s="111"/>
      <c r="E74" s="112"/>
      <c r="F74" s="113"/>
      <c r="G74" s="113"/>
      <c r="H74" s="113"/>
      <c r="I74" s="113"/>
      <c r="J74" s="114"/>
    </row>
    <row r="75" spans="1:10">
      <c r="A75" s="101"/>
      <c r="B75" s="111"/>
      <c r="C75" s="111"/>
      <c r="D75" s="111"/>
      <c r="E75" s="112"/>
      <c r="F75" s="113"/>
      <c r="G75" s="113"/>
      <c r="H75" s="113"/>
      <c r="I75" s="113"/>
      <c r="J75" s="114"/>
    </row>
  </sheetData>
  <sheetProtection algorithmName="SHA-512" hashValue="6qcuvwe9vHKtVeSGIX5qgdnRlEsUv1mb1ZgMcTxxhCyeyjKVrS01iQJ+kE/5dubJeL+btJ513arREm++B1IXWg==" saltValue="uRNgtqcwcFjIHXe96KdR/g==" spinCount="100000" sheet="1" objects="1" scenarios="1"/>
  <mergeCells count="13">
    <mergeCell ref="G52:J52"/>
    <mergeCell ref="D52:F52"/>
    <mergeCell ref="G59:J59"/>
    <mergeCell ref="A55:F55"/>
    <mergeCell ref="A3:J5"/>
    <mergeCell ref="B7:D7"/>
    <mergeCell ref="C11:D11"/>
    <mergeCell ref="E10:I10"/>
    <mergeCell ref="B10:D10"/>
    <mergeCell ref="B8:D8"/>
    <mergeCell ref="E9:I9"/>
    <mergeCell ref="B9:D9"/>
    <mergeCell ref="E7:I7"/>
  </mergeCells>
  <phoneticPr fontId="6" type="noConversion"/>
  <dataValidations count="2">
    <dataValidation type="decimal" allowBlank="1" showInputMessage="1" showErrorMessage="1" error="Bitte nur Feldstücke größer/gleich 0,2 ha eintragen!" sqref="B12:B46">
      <formula1>0.2</formula1>
      <formula2>1000</formula2>
    </dataValidation>
    <dataValidation type="decimal" allowBlank="1" showInputMessage="1" showErrorMessage="1" error="Bitte nur Feldstücke größer/gleich 0,33 ha eintragen!" sqref="C12:C46">
      <formula1>0.33</formula1>
      <formula2>1000</formula2>
    </dataValidation>
  </dataValidations>
  <hyperlinks>
    <hyperlink ref="E11" location="Umrechnungshilfe" display="Fläche ist von einer anderen Tierart besetzt (Pferde, Lege- Masthühner, Truthühner, Gänse, Enten). Berechnung der abzugfähigen Fläche siehe Tabellenblatt G "/>
  </hyperlinks>
  <pageMargins left="0" right="0.75000000000000011" top="0.79000000000000015" bottom="0.98" header="0.5" footer="0.5"/>
  <pageSetup paperSize="10" scale="26" fitToHeight="2" orientation="landscape" horizontalDpi="4294967292" verticalDpi="4294967292"/>
  <headerFooter>
    <oddFooter>&amp;L&amp;K000000Weiderechner &amp;C&amp;K000000Stand April 2013&amp;R&amp;"Verdana,Fett"&amp;24&amp;K000000Blatt D</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P59"/>
  <sheetViews>
    <sheetView view="pageLayout" zoomScale="50" zoomScaleNormal="50" zoomScalePageLayoutView="50" workbookViewId="0">
      <selection activeCell="D4" sqref="D4:E4"/>
    </sheetView>
  </sheetViews>
  <sheetFormatPr baseColWidth="10" defaultRowHeight="12.75"/>
  <cols>
    <col min="1" max="1" width="67.375" customWidth="1"/>
    <col min="2" max="2" width="21.125" customWidth="1"/>
    <col min="3" max="3" width="19.875" customWidth="1"/>
    <col min="4" max="4" width="21.125" customWidth="1"/>
    <col min="5" max="5" width="23.125" customWidth="1"/>
    <col min="6" max="6" width="28.375" customWidth="1"/>
    <col min="7" max="8" width="21" customWidth="1"/>
    <col min="9" max="9" width="23.875" customWidth="1"/>
    <col min="10" max="10" width="18.5" customWidth="1"/>
    <col min="11" max="12" width="14.5" customWidth="1"/>
    <col min="13" max="13" width="5.5" customWidth="1"/>
  </cols>
  <sheetData>
    <row r="1" spans="1:13" ht="30.75" customHeight="1" thickBot="1">
      <c r="A1" s="58" t="s">
        <v>83</v>
      </c>
    </row>
    <row r="2" spans="1:13" ht="13.5" hidden="1" thickBot="1"/>
    <row r="3" spans="1:13" ht="93.75" customHeight="1">
      <c r="B3" s="595" t="s">
        <v>78</v>
      </c>
      <c r="C3" s="596"/>
      <c r="D3" s="597" t="s">
        <v>6</v>
      </c>
      <c r="E3" s="598"/>
      <c r="F3" s="38" t="s">
        <v>29</v>
      </c>
      <c r="G3" s="591" t="s">
        <v>5</v>
      </c>
      <c r="H3" s="592"/>
      <c r="I3" s="592"/>
      <c r="J3" s="38" t="s">
        <v>28</v>
      </c>
      <c r="K3" s="37"/>
      <c r="L3" s="40" t="s">
        <v>55</v>
      </c>
    </row>
    <row r="4" spans="1:13" ht="127.5" customHeight="1">
      <c r="A4" s="30" t="s">
        <v>30</v>
      </c>
      <c r="B4" s="31" t="s">
        <v>54</v>
      </c>
      <c r="C4" s="31" t="s">
        <v>31</v>
      </c>
      <c r="F4" s="39" t="s">
        <v>20</v>
      </c>
      <c r="G4" s="33" t="s">
        <v>23</v>
      </c>
      <c r="H4" s="31" t="s">
        <v>24</v>
      </c>
      <c r="I4" s="32" t="s">
        <v>22</v>
      </c>
      <c r="J4" s="28" t="s">
        <v>21</v>
      </c>
      <c r="K4" s="26" t="s">
        <v>25</v>
      </c>
      <c r="L4" s="29" t="s">
        <v>26</v>
      </c>
      <c r="M4" s="10"/>
    </row>
    <row r="5" spans="1:13" ht="48.75" customHeight="1">
      <c r="A5" s="60" t="s">
        <v>102</v>
      </c>
      <c r="B5" s="61"/>
      <c r="C5" s="61"/>
      <c r="D5" s="62"/>
      <c r="E5" s="62"/>
      <c r="F5" s="63">
        <f>B5+C5-D5-E5</f>
        <v>0</v>
      </c>
      <c r="G5" s="64"/>
      <c r="H5" s="61"/>
      <c r="I5" s="62"/>
      <c r="J5" s="63">
        <f>F5-SUM(G5:I5)</f>
        <v>0</v>
      </c>
      <c r="K5" s="65">
        <f>IF(J5&lt;2,J5,0)</f>
        <v>0</v>
      </c>
      <c r="L5" s="66">
        <f>J5-K5</f>
        <v>0</v>
      </c>
      <c r="M5" s="2"/>
    </row>
    <row r="6" spans="1:13" ht="48.75" customHeight="1">
      <c r="A6" s="74"/>
      <c r="B6" s="61"/>
      <c r="C6" s="61"/>
      <c r="D6" s="62"/>
      <c r="E6" s="62"/>
      <c r="F6" s="63">
        <f>B6+C6-D6-E6</f>
        <v>0</v>
      </c>
      <c r="G6" s="64"/>
      <c r="H6" s="61"/>
      <c r="I6" s="62"/>
      <c r="J6" s="63">
        <f t="shared" ref="J6:J39" si="0">F6-SUM(G6:I6)</f>
        <v>0</v>
      </c>
      <c r="K6" s="65">
        <f t="shared" ref="K6:K39" si="1">IF(J6&lt;2,J6,0)</f>
        <v>0</v>
      </c>
      <c r="L6" s="66">
        <f t="shared" ref="L6:L39" si="2">J6-K6</f>
        <v>0</v>
      </c>
      <c r="M6" s="2"/>
    </row>
    <row r="7" spans="1:13" ht="48.75" customHeight="1">
      <c r="A7" s="60"/>
      <c r="B7" s="61"/>
      <c r="C7" s="61"/>
      <c r="D7" s="62"/>
      <c r="E7" s="62"/>
      <c r="F7" s="63">
        <f t="shared" ref="F7:F37" si="3">B7+C7-D7-E7</f>
        <v>0</v>
      </c>
      <c r="G7" s="64"/>
      <c r="H7" s="61"/>
      <c r="I7" s="62"/>
      <c r="J7" s="63">
        <f t="shared" si="0"/>
        <v>0</v>
      </c>
      <c r="K7" s="65">
        <f t="shared" si="1"/>
        <v>0</v>
      </c>
      <c r="L7" s="66">
        <f t="shared" si="2"/>
        <v>0</v>
      </c>
      <c r="M7" s="2"/>
    </row>
    <row r="8" spans="1:13" ht="48.75" customHeight="1">
      <c r="A8" s="60"/>
      <c r="B8" s="61"/>
      <c r="C8" s="61"/>
      <c r="D8" s="62"/>
      <c r="E8" s="62"/>
      <c r="F8" s="63">
        <f t="shared" si="3"/>
        <v>0</v>
      </c>
      <c r="G8" s="64"/>
      <c r="H8" s="61"/>
      <c r="I8" s="62"/>
      <c r="J8" s="63">
        <f t="shared" si="0"/>
        <v>0</v>
      </c>
      <c r="K8" s="65">
        <f t="shared" si="1"/>
        <v>0</v>
      </c>
      <c r="L8" s="66">
        <f t="shared" si="2"/>
        <v>0</v>
      </c>
      <c r="M8" s="2"/>
    </row>
    <row r="9" spans="1:13" ht="48.75" customHeight="1">
      <c r="A9" s="60"/>
      <c r="B9" s="61"/>
      <c r="C9" s="61"/>
      <c r="D9" s="62"/>
      <c r="E9" s="62"/>
      <c r="F9" s="63">
        <f t="shared" si="3"/>
        <v>0</v>
      </c>
      <c r="G9" s="64"/>
      <c r="H9" s="61"/>
      <c r="I9" s="62"/>
      <c r="J9" s="63">
        <f t="shared" si="0"/>
        <v>0</v>
      </c>
      <c r="K9" s="65">
        <f t="shared" si="1"/>
        <v>0</v>
      </c>
      <c r="L9" s="66">
        <f t="shared" si="2"/>
        <v>0</v>
      </c>
      <c r="M9" s="2"/>
    </row>
    <row r="10" spans="1:13" ht="48.75" customHeight="1">
      <c r="A10" s="60"/>
      <c r="B10" s="61"/>
      <c r="C10" s="61"/>
      <c r="D10" s="62"/>
      <c r="E10" s="62"/>
      <c r="F10" s="63">
        <f t="shared" si="3"/>
        <v>0</v>
      </c>
      <c r="G10" s="64"/>
      <c r="H10" s="61"/>
      <c r="I10" s="62"/>
      <c r="J10" s="63">
        <f t="shared" si="0"/>
        <v>0</v>
      </c>
      <c r="K10" s="65">
        <f t="shared" si="1"/>
        <v>0</v>
      </c>
      <c r="L10" s="66">
        <f t="shared" si="2"/>
        <v>0</v>
      </c>
      <c r="M10" s="2"/>
    </row>
    <row r="11" spans="1:13" ht="48.75" customHeight="1">
      <c r="A11" s="60"/>
      <c r="B11" s="61"/>
      <c r="C11" s="61"/>
      <c r="D11" s="62"/>
      <c r="E11" s="62"/>
      <c r="F11" s="63">
        <f t="shared" si="3"/>
        <v>0</v>
      </c>
      <c r="G11" s="64"/>
      <c r="H11" s="61"/>
      <c r="I11" s="62"/>
      <c r="J11" s="63">
        <f t="shared" si="0"/>
        <v>0</v>
      </c>
      <c r="K11" s="65">
        <f t="shared" si="1"/>
        <v>0</v>
      </c>
      <c r="L11" s="66">
        <f t="shared" si="2"/>
        <v>0</v>
      </c>
      <c r="M11" s="2"/>
    </row>
    <row r="12" spans="1:13" ht="48.75" customHeight="1">
      <c r="A12" s="60"/>
      <c r="B12" s="61"/>
      <c r="C12" s="61"/>
      <c r="D12" s="62"/>
      <c r="E12" s="62"/>
      <c r="F12" s="63">
        <f t="shared" si="3"/>
        <v>0</v>
      </c>
      <c r="G12" s="64"/>
      <c r="H12" s="61"/>
      <c r="I12" s="62"/>
      <c r="J12" s="63">
        <f t="shared" si="0"/>
        <v>0</v>
      </c>
      <c r="K12" s="65">
        <f t="shared" si="1"/>
        <v>0</v>
      </c>
      <c r="L12" s="66">
        <f t="shared" si="2"/>
        <v>0</v>
      </c>
      <c r="M12" s="2"/>
    </row>
    <row r="13" spans="1:13" ht="48.75" customHeight="1">
      <c r="A13" s="60"/>
      <c r="B13" s="61"/>
      <c r="C13" s="61"/>
      <c r="D13" s="62"/>
      <c r="E13" s="62"/>
      <c r="F13" s="63">
        <f t="shared" si="3"/>
        <v>0</v>
      </c>
      <c r="G13" s="64"/>
      <c r="H13" s="61"/>
      <c r="I13" s="62"/>
      <c r="J13" s="63">
        <f t="shared" si="0"/>
        <v>0</v>
      </c>
      <c r="K13" s="65">
        <f t="shared" si="1"/>
        <v>0</v>
      </c>
      <c r="L13" s="66">
        <f t="shared" si="2"/>
        <v>0</v>
      </c>
      <c r="M13" s="2"/>
    </row>
    <row r="14" spans="1:13" ht="48.75" customHeight="1">
      <c r="A14" s="60"/>
      <c r="B14" s="61"/>
      <c r="C14" s="61"/>
      <c r="D14" s="62"/>
      <c r="E14" s="62"/>
      <c r="F14" s="63">
        <f t="shared" si="3"/>
        <v>0</v>
      </c>
      <c r="G14" s="64"/>
      <c r="H14" s="61"/>
      <c r="I14" s="62"/>
      <c r="J14" s="63">
        <f t="shared" si="0"/>
        <v>0</v>
      </c>
      <c r="K14" s="65">
        <f t="shared" si="1"/>
        <v>0</v>
      </c>
      <c r="L14" s="66">
        <f t="shared" si="2"/>
        <v>0</v>
      </c>
      <c r="M14" s="2"/>
    </row>
    <row r="15" spans="1:13" ht="48.75" customHeight="1">
      <c r="A15" s="60"/>
      <c r="B15" s="61"/>
      <c r="C15" s="61"/>
      <c r="D15" s="62"/>
      <c r="E15" s="62"/>
      <c r="F15" s="63">
        <f t="shared" si="3"/>
        <v>0</v>
      </c>
      <c r="G15" s="64"/>
      <c r="H15" s="61"/>
      <c r="I15" s="62"/>
      <c r="J15" s="63">
        <f t="shared" si="0"/>
        <v>0</v>
      </c>
      <c r="K15" s="65">
        <f t="shared" si="1"/>
        <v>0</v>
      </c>
      <c r="L15" s="66">
        <f t="shared" si="2"/>
        <v>0</v>
      </c>
      <c r="M15" s="2"/>
    </row>
    <row r="16" spans="1:13" ht="48.75" customHeight="1">
      <c r="A16" s="60"/>
      <c r="B16" s="61"/>
      <c r="C16" s="61"/>
      <c r="D16" s="62"/>
      <c r="E16" s="62"/>
      <c r="F16" s="63">
        <f>B16+C16-D16-E16</f>
        <v>0</v>
      </c>
      <c r="G16" s="64"/>
      <c r="H16" s="61"/>
      <c r="I16" s="62"/>
      <c r="J16" s="63">
        <f t="shared" si="0"/>
        <v>0</v>
      </c>
      <c r="K16" s="65">
        <f t="shared" si="1"/>
        <v>0</v>
      </c>
      <c r="L16" s="66">
        <f t="shared" si="2"/>
        <v>0</v>
      </c>
      <c r="M16" s="2"/>
    </row>
    <row r="17" spans="1:13" ht="48.75" customHeight="1">
      <c r="A17" s="60"/>
      <c r="B17" s="61"/>
      <c r="C17" s="61"/>
      <c r="D17" s="62"/>
      <c r="E17" s="62"/>
      <c r="F17" s="63">
        <f t="shared" si="3"/>
        <v>0</v>
      </c>
      <c r="G17" s="64"/>
      <c r="H17" s="61"/>
      <c r="I17" s="62"/>
      <c r="J17" s="63">
        <f t="shared" si="0"/>
        <v>0</v>
      </c>
      <c r="K17" s="65">
        <f t="shared" si="1"/>
        <v>0</v>
      </c>
      <c r="L17" s="66">
        <f t="shared" si="2"/>
        <v>0</v>
      </c>
      <c r="M17" s="2"/>
    </row>
    <row r="18" spans="1:13" ht="48.75" customHeight="1">
      <c r="A18" s="60"/>
      <c r="B18" s="61"/>
      <c r="C18" s="61"/>
      <c r="D18" s="62"/>
      <c r="E18" s="62"/>
      <c r="F18" s="63">
        <f t="shared" si="3"/>
        <v>0</v>
      </c>
      <c r="G18" s="64"/>
      <c r="H18" s="61"/>
      <c r="I18" s="62"/>
      <c r="J18" s="63">
        <f t="shared" si="0"/>
        <v>0</v>
      </c>
      <c r="K18" s="65">
        <f t="shared" si="1"/>
        <v>0</v>
      </c>
      <c r="L18" s="66">
        <f t="shared" si="2"/>
        <v>0</v>
      </c>
      <c r="M18" s="2"/>
    </row>
    <row r="19" spans="1:13" ht="48.75" customHeight="1">
      <c r="A19" s="60"/>
      <c r="B19" s="61"/>
      <c r="C19" s="61"/>
      <c r="D19" s="62"/>
      <c r="E19" s="62"/>
      <c r="F19" s="63">
        <f t="shared" si="3"/>
        <v>0</v>
      </c>
      <c r="G19" s="64"/>
      <c r="H19" s="61"/>
      <c r="I19" s="62"/>
      <c r="J19" s="63">
        <f t="shared" si="0"/>
        <v>0</v>
      </c>
      <c r="K19" s="65">
        <f t="shared" si="1"/>
        <v>0</v>
      </c>
      <c r="L19" s="66">
        <f t="shared" si="2"/>
        <v>0</v>
      </c>
      <c r="M19" s="2"/>
    </row>
    <row r="20" spans="1:13" ht="48.75" customHeight="1">
      <c r="A20" s="60"/>
      <c r="B20" s="61"/>
      <c r="C20" s="61"/>
      <c r="D20" s="62"/>
      <c r="E20" s="62"/>
      <c r="F20" s="63">
        <f t="shared" si="3"/>
        <v>0</v>
      </c>
      <c r="G20" s="64"/>
      <c r="H20" s="61"/>
      <c r="I20" s="62"/>
      <c r="J20" s="63">
        <f t="shared" si="0"/>
        <v>0</v>
      </c>
      <c r="K20" s="65">
        <f t="shared" si="1"/>
        <v>0</v>
      </c>
      <c r="L20" s="66">
        <f t="shared" si="2"/>
        <v>0</v>
      </c>
      <c r="M20" s="2"/>
    </row>
    <row r="21" spans="1:13" ht="48.75" customHeight="1">
      <c r="A21" s="60"/>
      <c r="B21" s="61"/>
      <c r="C21" s="61"/>
      <c r="D21" s="62"/>
      <c r="E21" s="62"/>
      <c r="F21" s="63">
        <f t="shared" si="3"/>
        <v>0</v>
      </c>
      <c r="G21" s="64"/>
      <c r="H21" s="61"/>
      <c r="I21" s="62"/>
      <c r="J21" s="63">
        <f t="shared" si="0"/>
        <v>0</v>
      </c>
      <c r="K21" s="65">
        <f t="shared" si="1"/>
        <v>0</v>
      </c>
      <c r="L21" s="66">
        <f t="shared" si="2"/>
        <v>0</v>
      </c>
      <c r="M21" s="2"/>
    </row>
    <row r="22" spans="1:13" ht="48.75" customHeight="1">
      <c r="A22" s="60"/>
      <c r="B22" s="61"/>
      <c r="C22" s="61"/>
      <c r="D22" s="62"/>
      <c r="E22" s="62"/>
      <c r="F22" s="63">
        <f>B22+C22-D22-E22</f>
        <v>0</v>
      </c>
      <c r="G22" s="64"/>
      <c r="H22" s="61"/>
      <c r="I22" s="62"/>
      <c r="J22" s="63">
        <f t="shared" si="0"/>
        <v>0</v>
      </c>
      <c r="K22" s="65">
        <f t="shared" si="1"/>
        <v>0</v>
      </c>
      <c r="L22" s="66">
        <f t="shared" si="2"/>
        <v>0</v>
      </c>
      <c r="M22" s="2"/>
    </row>
    <row r="23" spans="1:13" ht="48.75" customHeight="1">
      <c r="A23" s="60"/>
      <c r="B23" s="61"/>
      <c r="C23" s="61"/>
      <c r="D23" s="62"/>
      <c r="E23" s="62"/>
      <c r="F23" s="63">
        <f t="shared" si="3"/>
        <v>0</v>
      </c>
      <c r="G23" s="64"/>
      <c r="H23" s="61"/>
      <c r="I23" s="62"/>
      <c r="J23" s="63">
        <f t="shared" si="0"/>
        <v>0</v>
      </c>
      <c r="K23" s="65">
        <f t="shared" si="1"/>
        <v>0</v>
      </c>
      <c r="L23" s="66">
        <f t="shared" si="2"/>
        <v>0</v>
      </c>
      <c r="M23" s="2"/>
    </row>
    <row r="24" spans="1:13" ht="48.75" customHeight="1">
      <c r="A24" s="60"/>
      <c r="B24" s="61"/>
      <c r="C24" s="61"/>
      <c r="D24" s="62"/>
      <c r="E24" s="62"/>
      <c r="F24" s="63">
        <f t="shared" si="3"/>
        <v>0</v>
      </c>
      <c r="G24" s="64"/>
      <c r="H24" s="61"/>
      <c r="I24" s="62"/>
      <c r="J24" s="63">
        <f t="shared" si="0"/>
        <v>0</v>
      </c>
      <c r="K24" s="65">
        <f t="shared" si="1"/>
        <v>0</v>
      </c>
      <c r="L24" s="66">
        <f t="shared" si="2"/>
        <v>0</v>
      </c>
      <c r="M24" s="2"/>
    </row>
    <row r="25" spans="1:13" ht="48.75" customHeight="1">
      <c r="A25" s="60"/>
      <c r="B25" s="61"/>
      <c r="C25" s="61"/>
      <c r="D25" s="62"/>
      <c r="E25" s="62"/>
      <c r="F25" s="63">
        <f t="shared" si="3"/>
        <v>0</v>
      </c>
      <c r="G25" s="64"/>
      <c r="H25" s="61"/>
      <c r="I25" s="62"/>
      <c r="J25" s="63">
        <f t="shared" si="0"/>
        <v>0</v>
      </c>
      <c r="K25" s="65">
        <f t="shared" si="1"/>
        <v>0</v>
      </c>
      <c r="L25" s="66">
        <f t="shared" si="2"/>
        <v>0</v>
      </c>
      <c r="M25" s="2"/>
    </row>
    <row r="26" spans="1:13" ht="48.75" customHeight="1">
      <c r="A26" s="60"/>
      <c r="B26" s="61"/>
      <c r="C26" s="61"/>
      <c r="D26" s="62"/>
      <c r="E26" s="62"/>
      <c r="F26" s="63">
        <f t="shared" si="3"/>
        <v>0</v>
      </c>
      <c r="G26" s="64"/>
      <c r="H26" s="61"/>
      <c r="I26" s="62"/>
      <c r="J26" s="63">
        <f t="shared" si="0"/>
        <v>0</v>
      </c>
      <c r="K26" s="65">
        <f t="shared" si="1"/>
        <v>0</v>
      </c>
      <c r="L26" s="66">
        <f t="shared" si="2"/>
        <v>0</v>
      </c>
      <c r="M26" s="2"/>
    </row>
    <row r="27" spans="1:13" ht="48.75" customHeight="1">
      <c r="A27" s="60"/>
      <c r="B27" s="61"/>
      <c r="C27" s="61"/>
      <c r="D27" s="62"/>
      <c r="E27" s="62"/>
      <c r="F27" s="63">
        <f>B27+C27-D27-E27</f>
        <v>0</v>
      </c>
      <c r="G27" s="64"/>
      <c r="H27" s="61"/>
      <c r="I27" s="62"/>
      <c r="J27" s="63">
        <f t="shared" si="0"/>
        <v>0</v>
      </c>
      <c r="K27" s="65">
        <f t="shared" si="1"/>
        <v>0</v>
      </c>
      <c r="L27" s="66">
        <f t="shared" si="2"/>
        <v>0</v>
      </c>
      <c r="M27" s="2"/>
    </row>
    <row r="28" spans="1:13" ht="48.75" customHeight="1">
      <c r="A28" s="60"/>
      <c r="B28" s="61"/>
      <c r="C28" s="61"/>
      <c r="D28" s="62"/>
      <c r="E28" s="62"/>
      <c r="F28" s="63">
        <f t="shared" si="3"/>
        <v>0</v>
      </c>
      <c r="G28" s="64"/>
      <c r="H28" s="61"/>
      <c r="I28" s="62"/>
      <c r="J28" s="63">
        <f t="shared" si="0"/>
        <v>0</v>
      </c>
      <c r="K28" s="65">
        <f t="shared" si="1"/>
        <v>0</v>
      </c>
      <c r="L28" s="66">
        <f t="shared" si="2"/>
        <v>0</v>
      </c>
      <c r="M28" s="2"/>
    </row>
    <row r="29" spans="1:13" ht="48.75" customHeight="1">
      <c r="A29" s="60"/>
      <c r="B29" s="61"/>
      <c r="C29" s="61"/>
      <c r="D29" s="62"/>
      <c r="E29" s="62"/>
      <c r="F29" s="63">
        <f t="shared" si="3"/>
        <v>0</v>
      </c>
      <c r="G29" s="64"/>
      <c r="H29" s="61"/>
      <c r="I29" s="62"/>
      <c r="J29" s="63">
        <f t="shared" si="0"/>
        <v>0</v>
      </c>
      <c r="K29" s="65">
        <f t="shared" si="1"/>
        <v>0</v>
      </c>
      <c r="L29" s="66">
        <f t="shared" si="2"/>
        <v>0</v>
      </c>
      <c r="M29" s="2"/>
    </row>
    <row r="30" spans="1:13" ht="48.75" customHeight="1">
      <c r="A30" s="60"/>
      <c r="B30" s="61"/>
      <c r="C30" s="61"/>
      <c r="D30" s="62"/>
      <c r="E30" s="62"/>
      <c r="F30" s="63">
        <f t="shared" si="3"/>
        <v>0</v>
      </c>
      <c r="G30" s="64"/>
      <c r="H30" s="61"/>
      <c r="I30" s="62"/>
      <c r="J30" s="63">
        <f t="shared" si="0"/>
        <v>0</v>
      </c>
      <c r="K30" s="65">
        <f t="shared" si="1"/>
        <v>0</v>
      </c>
      <c r="L30" s="66">
        <f t="shared" si="2"/>
        <v>0</v>
      </c>
      <c r="M30" s="2"/>
    </row>
    <row r="31" spans="1:13" ht="48.75" customHeight="1">
      <c r="A31" s="60"/>
      <c r="B31" s="61"/>
      <c r="C31" s="61"/>
      <c r="D31" s="62"/>
      <c r="E31" s="62"/>
      <c r="F31" s="63">
        <f t="shared" si="3"/>
        <v>0</v>
      </c>
      <c r="G31" s="64"/>
      <c r="H31" s="61"/>
      <c r="I31" s="62"/>
      <c r="J31" s="63">
        <f>F31-SUM(G31:I31)</f>
        <v>0</v>
      </c>
      <c r="K31" s="65">
        <f t="shared" si="1"/>
        <v>0</v>
      </c>
      <c r="L31" s="66">
        <f t="shared" si="2"/>
        <v>0</v>
      </c>
      <c r="M31" s="2"/>
    </row>
    <row r="32" spans="1:13" ht="48.75" customHeight="1">
      <c r="A32" s="60"/>
      <c r="B32" s="61"/>
      <c r="C32" s="61"/>
      <c r="D32" s="62"/>
      <c r="E32" s="62"/>
      <c r="F32" s="63">
        <f t="shared" si="3"/>
        <v>0</v>
      </c>
      <c r="G32" s="64"/>
      <c r="H32" s="61"/>
      <c r="I32" s="62"/>
      <c r="J32" s="63">
        <f t="shared" si="0"/>
        <v>0</v>
      </c>
      <c r="K32" s="65">
        <f t="shared" si="1"/>
        <v>0</v>
      </c>
      <c r="L32" s="66">
        <f t="shared" si="2"/>
        <v>0</v>
      </c>
      <c r="M32" s="2"/>
    </row>
    <row r="33" spans="1:16" ht="48.75" customHeight="1">
      <c r="A33" s="60"/>
      <c r="B33" s="61"/>
      <c r="C33" s="61"/>
      <c r="D33" s="62"/>
      <c r="E33" s="62"/>
      <c r="F33" s="63">
        <f t="shared" si="3"/>
        <v>0</v>
      </c>
      <c r="G33" s="64"/>
      <c r="H33" s="61"/>
      <c r="I33" s="62"/>
      <c r="J33" s="63">
        <f t="shared" si="0"/>
        <v>0</v>
      </c>
      <c r="K33" s="65">
        <f t="shared" si="1"/>
        <v>0</v>
      </c>
      <c r="L33" s="66">
        <f t="shared" si="2"/>
        <v>0</v>
      </c>
      <c r="M33" s="2"/>
    </row>
    <row r="34" spans="1:16" ht="48.75" customHeight="1">
      <c r="A34" s="60"/>
      <c r="B34" s="61"/>
      <c r="C34" s="61"/>
      <c r="D34" s="62"/>
      <c r="E34" s="62"/>
      <c r="F34" s="63">
        <f t="shared" si="3"/>
        <v>0</v>
      </c>
      <c r="G34" s="64"/>
      <c r="H34" s="61"/>
      <c r="I34" s="62"/>
      <c r="J34" s="63">
        <f t="shared" si="0"/>
        <v>0</v>
      </c>
      <c r="K34" s="65">
        <f>IF(J34&lt;2,J34,0)</f>
        <v>0</v>
      </c>
      <c r="L34" s="66">
        <f t="shared" si="2"/>
        <v>0</v>
      </c>
      <c r="M34" s="2"/>
    </row>
    <row r="35" spans="1:16" ht="48.75" customHeight="1">
      <c r="A35" s="60"/>
      <c r="B35" s="61"/>
      <c r="C35" s="61"/>
      <c r="D35" s="62"/>
      <c r="E35" s="62"/>
      <c r="F35" s="63">
        <f t="shared" si="3"/>
        <v>0</v>
      </c>
      <c r="G35" s="64"/>
      <c r="H35" s="61"/>
      <c r="I35" s="62"/>
      <c r="J35" s="63">
        <f t="shared" si="0"/>
        <v>0</v>
      </c>
      <c r="K35" s="65">
        <f t="shared" si="1"/>
        <v>0</v>
      </c>
      <c r="L35" s="66">
        <f t="shared" si="2"/>
        <v>0</v>
      </c>
      <c r="M35" s="2"/>
    </row>
    <row r="36" spans="1:16" ht="48" customHeight="1">
      <c r="A36" s="60"/>
      <c r="B36" s="67"/>
      <c r="C36" s="67"/>
      <c r="D36" s="68"/>
      <c r="E36" s="68"/>
      <c r="F36" s="63">
        <f t="shared" si="3"/>
        <v>0</v>
      </c>
      <c r="G36" s="69"/>
      <c r="H36" s="67"/>
      <c r="I36" s="68"/>
      <c r="J36" s="63">
        <f>F36-SUM(G36:I36)</f>
        <v>0</v>
      </c>
      <c r="K36" s="65">
        <f t="shared" si="1"/>
        <v>0</v>
      </c>
      <c r="L36" s="66">
        <f t="shared" si="2"/>
        <v>0</v>
      </c>
      <c r="M36" s="2"/>
    </row>
    <row r="37" spans="1:16" ht="48" customHeight="1">
      <c r="A37" s="60"/>
      <c r="B37" s="67"/>
      <c r="C37" s="67"/>
      <c r="D37" s="68"/>
      <c r="E37" s="68"/>
      <c r="F37" s="63">
        <f t="shared" si="3"/>
        <v>0</v>
      </c>
      <c r="G37" s="69"/>
      <c r="H37" s="67"/>
      <c r="I37" s="68"/>
      <c r="J37" s="63">
        <f t="shared" si="0"/>
        <v>0</v>
      </c>
      <c r="K37" s="65">
        <f t="shared" si="1"/>
        <v>0</v>
      </c>
      <c r="L37" s="66">
        <f t="shared" si="2"/>
        <v>0</v>
      </c>
      <c r="M37" s="2"/>
    </row>
    <row r="38" spans="1:16" ht="48" customHeight="1">
      <c r="A38" s="60"/>
      <c r="B38" s="67"/>
      <c r="C38" s="67"/>
      <c r="D38" s="68"/>
      <c r="E38" s="68"/>
      <c r="F38" s="63">
        <f>B38+C38-D38-E38</f>
        <v>0</v>
      </c>
      <c r="G38" s="69"/>
      <c r="H38" s="67"/>
      <c r="I38" s="68"/>
      <c r="J38" s="63">
        <f t="shared" si="0"/>
        <v>0</v>
      </c>
      <c r="K38" s="65">
        <f t="shared" si="1"/>
        <v>0</v>
      </c>
      <c r="L38" s="66">
        <f t="shared" si="2"/>
        <v>0</v>
      </c>
      <c r="M38" s="2"/>
    </row>
    <row r="39" spans="1:16" ht="48" customHeight="1">
      <c r="A39" s="60"/>
      <c r="B39" s="67"/>
      <c r="C39" s="67"/>
      <c r="D39" s="68"/>
      <c r="E39" s="68"/>
      <c r="F39" s="63">
        <f>B39+C39-D39-E39</f>
        <v>0</v>
      </c>
      <c r="G39" s="69"/>
      <c r="H39" s="67"/>
      <c r="I39" s="68"/>
      <c r="J39" s="63">
        <f t="shared" si="0"/>
        <v>0</v>
      </c>
      <c r="K39" s="65">
        <f t="shared" si="1"/>
        <v>0</v>
      </c>
      <c r="L39" s="66">
        <f t="shared" si="2"/>
        <v>0</v>
      </c>
      <c r="M39" s="2"/>
    </row>
    <row r="40" spans="1:16" ht="6" customHeight="1">
      <c r="A40" s="41"/>
      <c r="B40" s="42"/>
      <c r="C40" s="42"/>
      <c r="D40" s="43"/>
      <c r="E40" s="42"/>
      <c r="F40" s="16"/>
      <c r="G40" s="42"/>
      <c r="H40" s="42"/>
      <c r="I40" s="44"/>
      <c r="J40" s="16"/>
      <c r="K40" s="27"/>
      <c r="L40" s="25"/>
      <c r="M40" s="2"/>
    </row>
    <row r="41" spans="1:16" ht="41.25" customHeight="1">
      <c r="E41" s="2"/>
      <c r="F41" s="46"/>
      <c r="I41" s="2"/>
      <c r="J41" s="9"/>
      <c r="K41" s="2"/>
      <c r="L41" s="66">
        <f>SUM(L5:L39)</f>
        <v>0</v>
      </c>
      <c r="M41" s="11"/>
    </row>
    <row r="42" spans="1:16" ht="48.75" customHeight="1">
      <c r="A42" s="35"/>
      <c r="B42" s="36"/>
      <c r="C42" s="36"/>
      <c r="D42" s="36"/>
      <c r="E42" s="45"/>
      <c r="F42" s="46"/>
      <c r="H42" s="594" t="s">
        <v>80</v>
      </c>
      <c r="I42" s="594"/>
      <c r="J42" s="594"/>
      <c r="K42" s="594"/>
      <c r="L42" s="70" t="e">
        <f>'C)  Berechn. Weidefähige Fläche'!#REF!</f>
        <v>#REF!</v>
      </c>
      <c r="M42" s="49" t="s">
        <v>82</v>
      </c>
    </row>
    <row r="43" spans="1:16" ht="48.75" customHeight="1">
      <c r="A43" s="2"/>
      <c r="B43" s="13"/>
      <c r="C43" s="14"/>
      <c r="D43" s="14"/>
      <c r="E43" s="47"/>
      <c r="F43" s="34" t="s">
        <v>27</v>
      </c>
      <c r="G43" s="593" t="s">
        <v>7</v>
      </c>
      <c r="H43" s="593"/>
      <c r="I43" s="593"/>
      <c r="J43" s="593"/>
      <c r="K43" s="593"/>
      <c r="L43" s="71" t="e">
        <f>SUM(L41:L42)</f>
        <v>#REF!</v>
      </c>
      <c r="M43" s="48" t="s">
        <v>81</v>
      </c>
      <c r="N43" s="12"/>
      <c r="O43" s="12"/>
      <c r="P43" s="12"/>
    </row>
    <row r="44" spans="1:16" ht="42.75" customHeight="1">
      <c r="A44" s="15"/>
      <c r="B44" s="2"/>
      <c r="C44" s="16"/>
      <c r="D44" s="16"/>
      <c r="J44" s="9"/>
      <c r="K44" s="9"/>
      <c r="L44" s="11"/>
      <c r="M44" s="11"/>
      <c r="N44" s="12"/>
      <c r="O44" s="12"/>
      <c r="P44" s="12"/>
    </row>
    <row r="45" spans="1:16" ht="42.75" customHeight="1"/>
    <row r="46" spans="1:16" ht="42.75" customHeight="1"/>
    <row r="47" spans="1:16" ht="42.75" customHeight="1"/>
    <row r="48" spans="1:16" ht="42.75" customHeight="1">
      <c r="L48" s="2"/>
    </row>
    <row r="49" ht="42.75" customHeight="1"/>
    <row r="50" ht="42.75" customHeight="1"/>
    <row r="51" ht="42.75" customHeight="1"/>
    <row r="52" ht="35.25" customHeight="1"/>
    <row r="53" ht="35.25" customHeight="1"/>
    <row r="54" ht="35.25" customHeight="1"/>
    <row r="55" ht="35.25" customHeight="1"/>
    <row r="56" ht="35.25" customHeight="1"/>
    <row r="57" ht="35.25" customHeight="1"/>
    <row r="58" ht="35.25" customHeight="1"/>
    <row r="59" ht="35.25" customHeight="1"/>
  </sheetData>
  <mergeCells count="5">
    <mergeCell ref="G3:I3"/>
    <mergeCell ref="G43:K43"/>
    <mergeCell ref="H42:K42"/>
    <mergeCell ref="B3:C3"/>
    <mergeCell ref="D3:E3"/>
  </mergeCells>
  <phoneticPr fontId="6" type="noConversion"/>
  <pageMargins left="0.38" right="0.75000000000000011" top="0.98" bottom="0.98" header="0.5" footer="0.5"/>
  <pageSetup paperSize="10" scale="29" fitToHeight="2" orientation="landscape" horizontalDpi="4294967292" verticalDpi="4294967292" r:id="rId1"/>
  <headerFooter>
    <oddFooter>&amp;LWeiderechner Rinder&amp;CStand September 2011&amp;R&amp;"Verdana,Fett"&amp;24Blatt E</oddFooter>
  </headerFooter>
  <ignoredErrors>
    <ignoredError sqref="J5" emptyCellReference="1"/>
  </ignoredErrors>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7030A0"/>
  </sheetPr>
  <dimension ref="A1:AC60"/>
  <sheetViews>
    <sheetView topLeftCell="A10" workbookViewId="0">
      <selection activeCell="O26" sqref="O26"/>
    </sheetView>
  </sheetViews>
  <sheetFormatPr baseColWidth="10" defaultRowHeight="12.75"/>
  <cols>
    <col min="3" max="3" width="11.625" customWidth="1"/>
    <col min="4" max="4" width="13.125" customWidth="1"/>
    <col min="7" max="7" width="10.375" customWidth="1"/>
    <col min="10" max="10" width="12.5" customWidth="1"/>
    <col min="11" max="11" width="11.625" customWidth="1"/>
    <col min="15" max="15" width="10.875" customWidth="1"/>
    <col min="16" max="16" width="15" customWidth="1"/>
    <col min="19" max="29" width="0" hidden="1" customWidth="1"/>
  </cols>
  <sheetData>
    <row r="1" spans="1:29" s="115" customFormat="1" ht="21.75" customHeight="1"/>
    <row r="2" spans="1:29" s="115" customFormat="1" ht="21.75" customHeight="1">
      <c r="A2" s="454" t="s">
        <v>243</v>
      </c>
    </row>
    <row r="3" spans="1:29" s="115" customFormat="1" ht="11.25" customHeight="1" thickBot="1"/>
    <row r="4" spans="1:29" s="115" customFormat="1" ht="21.75" customHeight="1" thickBot="1">
      <c r="A4" s="624" t="s">
        <v>244</v>
      </c>
      <c r="B4" s="625"/>
      <c r="C4" s="625"/>
      <c r="D4" s="625"/>
      <c r="E4" s="508">
        <f>'C)  Berechn. Weidefähige Fläche'!J47</f>
        <v>0</v>
      </c>
      <c r="F4" s="523"/>
      <c r="G4" s="455" t="s">
        <v>171</v>
      </c>
    </row>
    <row r="5" spans="1:29" s="115" customFormat="1" ht="21.75" customHeight="1" thickBot="1">
      <c r="A5" s="456" t="s">
        <v>213</v>
      </c>
      <c r="E5" s="509"/>
      <c r="F5" s="509"/>
    </row>
    <row r="6" spans="1:29" s="115" customFormat="1" ht="21.75" customHeight="1" thickBot="1">
      <c r="A6" s="624" t="s">
        <v>245</v>
      </c>
      <c r="B6" s="625"/>
      <c r="C6" s="625"/>
      <c r="D6" s="625"/>
      <c r="E6" s="508">
        <f>'B) Tierkategorien'!D15*0.5</f>
        <v>0</v>
      </c>
      <c r="F6" s="523"/>
      <c r="G6" s="455" t="s">
        <v>171</v>
      </c>
    </row>
    <row r="7" spans="1:29" s="115" customFormat="1" ht="21.75" customHeight="1">
      <c r="A7" s="457"/>
      <c r="B7" s="457"/>
    </row>
    <row r="8" spans="1:29" s="115" customFormat="1" ht="21.75" customHeight="1">
      <c r="A8" s="457"/>
      <c r="B8" s="457"/>
    </row>
    <row r="9" spans="1:29" s="115" customFormat="1" ht="37.5" customHeight="1">
      <c r="A9" s="458" t="s">
        <v>242</v>
      </c>
      <c r="B9" s="457"/>
      <c r="D9" s="91"/>
    </row>
    <row r="10" spans="1:29" s="115" customFormat="1" ht="21.75" customHeight="1">
      <c r="A10" s="457"/>
      <c r="B10" s="457"/>
    </row>
    <row r="11" spans="1:29" s="115" customFormat="1" ht="21.75" customHeight="1">
      <c r="A11" s="542" t="s">
        <v>209</v>
      </c>
      <c r="B11" s="433"/>
      <c r="C11" s="459"/>
      <c r="D11" s="356"/>
      <c r="E11" s="459"/>
      <c r="F11" s="459"/>
      <c r="G11" s="459"/>
      <c r="H11" s="459"/>
      <c r="I11" s="459"/>
      <c r="J11" s="459"/>
      <c r="K11" s="459"/>
      <c r="L11" s="459"/>
    </row>
    <row r="12" spans="1:29" s="115" customFormat="1" ht="54.95" customHeight="1">
      <c r="A12" s="357" t="s">
        <v>239</v>
      </c>
      <c r="B12" s="357" t="s">
        <v>240</v>
      </c>
      <c r="C12" s="358" t="s">
        <v>275</v>
      </c>
      <c r="D12" s="359" t="s">
        <v>185</v>
      </c>
      <c r="E12" s="524" t="s">
        <v>263</v>
      </c>
      <c r="F12" s="357" t="s">
        <v>268</v>
      </c>
      <c r="G12" s="357" t="s">
        <v>269</v>
      </c>
      <c r="H12" s="366" t="s">
        <v>264</v>
      </c>
      <c r="I12" s="357" t="s">
        <v>270</v>
      </c>
      <c r="J12" s="357" t="s">
        <v>265</v>
      </c>
      <c r="K12" s="366" t="s">
        <v>266</v>
      </c>
      <c r="L12" s="357" t="s">
        <v>267</v>
      </c>
      <c r="M12" s="357" t="s">
        <v>271</v>
      </c>
      <c r="N12" s="357" t="s">
        <v>273</v>
      </c>
      <c r="O12" s="357" t="s">
        <v>274</v>
      </c>
      <c r="P12" s="599" t="s">
        <v>282</v>
      </c>
      <c r="S12" s="524" t="s">
        <v>263</v>
      </c>
      <c r="T12" s="357" t="s">
        <v>268</v>
      </c>
      <c r="U12" s="357" t="s">
        <v>269</v>
      </c>
      <c r="V12" s="366" t="s">
        <v>264</v>
      </c>
      <c r="W12" s="357" t="s">
        <v>270</v>
      </c>
      <c r="X12" s="357" t="s">
        <v>265</v>
      </c>
      <c r="Y12" s="366" t="s">
        <v>266</v>
      </c>
      <c r="Z12" s="357" t="s">
        <v>267</v>
      </c>
      <c r="AA12" s="357" t="s">
        <v>271</v>
      </c>
      <c r="AB12" s="357" t="s">
        <v>273</v>
      </c>
      <c r="AC12" s="357" t="s">
        <v>274</v>
      </c>
    </row>
    <row r="13" spans="1:29" s="115" customFormat="1" ht="21.95" customHeight="1">
      <c r="A13" s="362"/>
      <c r="B13" s="363"/>
      <c r="C13" s="364"/>
      <c r="D13" s="365"/>
      <c r="E13" s="601" t="s">
        <v>250</v>
      </c>
      <c r="F13" s="602"/>
      <c r="G13" s="602"/>
      <c r="H13" s="602"/>
      <c r="I13" s="602"/>
      <c r="J13" s="602"/>
      <c r="K13" s="602"/>
      <c r="L13" s="602"/>
      <c r="M13" s="602"/>
      <c r="N13" s="602"/>
      <c r="O13" s="603"/>
      <c r="P13" s="600"/>
      <c r="S13" s="601" t="s">
        <v>250</v>
      </c>
      <c r="T13" s="602"/>
      <c r="U13" s="602"/>
      <c r="V13" s="602"/>
      <c r="W13" s="602"/>
      <c r="X13" s="602"/>
      <c r="Y13" s="602"/>
      <c r="Z13" s="602"/>
      <c r="AA13" s="602"/>
      <c r="AB13" s="602"/>
      <c r="AC13" s="603"/>
    </row>
    <row r="14" spans="1:29" s="115" customFormat="1" ht="21.75" customHeight="1">
      <c r="A14" s="367"/>
      <c r="B14" s="368"/>
      <c r="C14" s="369"/>
      <c r="D14" s="360">
        <f t="shared" ref="D14:D23" si="0">B14-A14</f>
        <v>0</v>
      </c>
      <c r="E14" s="531"/>
      <c r="F14" s="532"/>
      <c r="G14" s="531"/>
      <c r="H14" s="531"/>
      <c r="I14" s="531"/>
      <c r="J14" s="533"/>
      <c r="K14" s="534"/>
      <c r="L14" s="534"/>
      <c r="M14" s="535"/>
      <c r="N14" s="535"/>
      <c r="O14" s="535"/>
      <c r="P14" s="530">
        <f>(E14*0.4)+(F14*0.6)+(G14*1)+(H14*0.07)+(I14*0.07)+(J14*0.15)+(K14*0.07)+(L14*0.07)+(M14*0.15)</f>
        <v>0</v>
      </c>
      <c r="S14" s="531" t="str">
        <f>IF(E14="","",1)</f>
        <v/>
      </c>
      <c r="T14" s="531" t="str">
        <f t="shared" ref="T14:AC23" si="1">IF(F14="","",1)</f>
        <v/>
      </c>
      <c r="U14" s="531" t="str">
        <f t="shared" si="1"/>
        <v/>
      </c>
      <c r="V14" s="531" t="str">
        <f t="shared" si="1"/>
        <v/>
      </c>
      <c r="W14" s="531" t="str">
        <f t="shared" si="1"/>
        <v/>
      </c>
      <c r="X14" s="531" t="str">
        <f t="shared" si="1"/>
        <v/>
      </c>
      <c r="Y14" s="531" t="str">
        <f t="shared" si="1"/>
        <v/>
      </c>
      <c r="Z14" s="531" t="str">
        <f t="shared" si="1"/>
        <v/>
      </c>
      <c r="AA14" s="531" t="str">
        <f t="shared" si="1"/>
        <v/>
      </c>
      <c r="AB14" s="531" t="str">
        <f t="shared" si="1"/>
        <v/>
      </c>
      <c r="AC14" s="531" t="str">
        <f t="shared" si="1"/>
        <v/>
      </c>
    </row>
    <row r="15" spans="1:29" s="115" customFormat="1" ht="21.75" customHeight="1">
      <c r="A15" s="367"/>
      <c r="B15" s="368"/>
      <c r="C15" s="370"/>
      <c r="D15" s="360">
        <f t="shared" si="0"/>
        <v>0</v>
      </c>
      <c r="E15" s="536"/>
      <c r="F15" s="536"/>
      <c r="G15" s="536"/>
      <c r="H15" s="536"/>
      <c r="I15" s="536"/>
      <c r="J15" s="537"/>
      <c r="K15" s="534"/>
      <c r="L15" s="534"/>
      <c r="M15" s="538"/>
      <c r="N15" s="538"/>
      <c r="O15" s="538"/>
      <c r="P15" s="530">
        <f t="shared" ref="P15:P23" si="2">(E15*0.4)+(F15*0.6)+(G15*1)+(H15*0.07)+(I15*0.07)+(J15*0.15)+(K15*0.07)+(L15*0.07)+(M15*0.15)</f>
        <v>0</v>
      </c>
      <c r="S15" s="531" t="str">
        <f t="shared" ref="S15:S23" si="3">IF(E15="","",1)</f>
        <v/>
      </c>
      <c r="T15" s="531" t="str">
        <f t="shared" si="1"/>
        <v/>
      </c>
      <c r="U15" s="531" t="str">
        <f t="shared" si="1"/>
        <v/>
      </c>
      <c r="V15" s="531" t="str">
        <f t="shared" si="1"/>
        <v/>
      </c>
      <c r="W15" s="531" t="str">
        <f t="shared" si="1"/>
        <v/>
      </c>
      <c r="X15" s="531" t="str">
        <f t="shared" si="1"/>
        <v/>
      </c>
      <c r="Y15" s="531" t="str">
        <f t="shared" si="1"/>
        <v/>
      </c>
      <c r="Z15" s="531" t="str">
        <f t="shared" si="1"/>
        <v/>
      </c>
      <c r="AA15" s="531" t="str">
        <f t="shared" si="1"/>
        <v/>
      </c>
      <c r="AB15" s="531" t="str">
        <f t="shared" si="1"/>
        <v/>
      </c>
      <c r="AC15" s="531" t="str">
        <f t="shared" si="1"/>
        <v/>
      </c>
    </row>
    <row r="16" spans="1:29" s="115" customFormat="1" ht="21.75" customHeight="1">
      <c r="A16" s="367"/>
      <c r="B16" s="368"/>
      <c r="C16" s="370"/>
      <c r="D16" s="360">
        <f t="shared" si="0"/>
        <v>0</v>
      </c>
      <c r="E16" s="536"/>
      <c r="F16" s="536"/>
      <c r="G16" s="536"/>
      <c r="H16" s="536"/>
      <c r="I16" s="536"/>
      <c r="J16" s="537"/>
      <c r="K16" s="534"/>
      <c r="L16" s="534"/>
      <c r="M16" s="538"/>
      <c r="N16" s="538"/>
      <c r="O16" s="538"/>
      <c r="P16" s="530">
        <f t="shared" si="2"/>
        <v>0</v>
      </c>
      <c r="S16" s="531" t="str">
        <f t="shared" si="3"/>
        <v/>
      </c>
      <c r="T16" s="531" t="str">
        <f t="shared" si="1"/>
        <v/>
      </c>
      <c r="U16" s="531" t="str">
        <f t="shared" si="1"/>
        <v/>
      </c>
      <c r="V16" s="531" t="str">
        <f t="shared" si="1"/>
        <v/>
      </c>
      <c r="W16" s="531" t="str">
        <f t="shared" si="1"/>
        <v/>
      </c>
      <c r="X16" s="531" t="str">
        <f t="shared" si="1"/>
        <v/>
      </c>
      <c r="Y16" s="531" t="str">
        <f t="shared" si="1"/>
        <v/>
      </c>
      <c r="Z16" s="531" t="str">
        <f t="shared" si="1"/>
        <v/>
      </c>
      <c r="AA16" s="531" t="str">
        <f t="shared" si="1"/>
        <v/>
      </c>
      <c r="AB16" s="531" t="str">
        <f t="shared" si="1"/>
        <v/>
      </c>
      <c r="AC16" s="531" t="str">
        <f t="shared" si="1"/>
        <v/>
      </c>
    </row>
    <row r="17" spans="1:29" s="115" customFormat="1" ht="21.75" customHeight="1">
      <c r="A17" s="367"/>
      <c r="B17" s="368"/>
      <c r="C17" s="370"/>
      <c r="D17" s="360">
        <f t="shared" si="0"/>
        <v>0</v>
      </c>
      <c r="E17" s="536"/>
      <c r="F17" s="536"/>
      <c r="G17" s="536"/>
      <c r="H17" s="536"/>
      <c r="I17" s="536"/>
      <c r="J17" s="537"/>
      <c r="K17" s="534"/>
      <c r="L17" s="534"/>
      <c r="M17" s="538"/>
      <c r="N17" s="538"/>
      <c r="O17" s="538"/>
      <c r="P17" s="530">
        <f t="shared" si="2"/>
        <v>0</v>
      </c>
      <c r="S17" s="531" t="str">
        <f t="shared" si="3"/>
        <v/>
      </c>
      <c r="T17" s="531" t="str">
        <f t="shared" si="1"/>
        <v/>
      </c>
      <c r="U17" s="531" t="str">
        <f t="shared" si="1"/>
        <v/>
      </c>
      <c r="V17" s="531" t="str">
        <f t="shared" si="1"/>
        <v/>
      </c>
      <c r="W17" s="531" t="str">
        <f t="shared" si="1"/>
        <v/>
      </c>
      <c r="X17" s="531" t="str">
        <f t="shared" si="1"/>
        <v/>
      </c>
      <c r="Y17" s="531" t="str">
        <f t="shared" si="1"/>
        <v/>
      </c>
      <c r="Z17" s="531" t="str">
        <f t="shared" si="1"/>
        <v/>
      </c>
      <c r="AA17" s="531" t="str">
        <f t="shared" si="1"/>
        <v/>
      </c>
      <c r="AB17" s="531" t="str">
        <f t="shared" si="1"/>
        <v/>
      </c>
      <c r="AC17" s="531" t="str">
        <f t="shared" si="1"/>
        <v/>
      </c>
    </row>
    <row r="18" spans="1:29" s="115" customFormat="1" ht="21.75" customHeight="1">
      <c r="A18" s="367"/>
      <c r="B18" s="368"/>
      <c r="C18" s="370"/>
      <c r="D18" s="360">
        <f t="shared" si="0"/>
        <v>0</v>
      </c>
      <c r="E18" s="536"/>
      <c r="F18" s="536"/>
      <c r="G18" s="536"/>
      <c r="H18" s="536"/>
      <c r="I18" s="536"/>
      <c r="J18" s="537"/>
      <c r="K18" s="534"/>
      <c r="L18" s="534"/>
      <c r="M18" s="538"/>
      <c r="N18" s="538"/>
      <c r="O18" s="538"/>
      <c r="P18" s="530">
        <f t="shared" si="2"/>
        <v>0</v>
      </c>
      <c r="S18" s="531" t="str">
        <f t="shared" si="3"/>
        <v/>
      </c>
      <c r="T18" s="531" t="str">
        <f t="shared" si="1"/>
        <v/>
      </c>
      <c r="U18" s="531" t="str">
        <f t="shared" si="1"/>
        <v/>
      </c>
      <c r="V18" s="531" t="str">
        <f t="shared" si="1"/>
        <v/>
      </c>
      <c r="W18" s="531" t="str">
        <f t="shared" si="1"/>
        <v/>
      </c>
      <c r="X18" s="531" t="str">
        <f t="shared" si="1"/>
        <v/>
      </c>
      <c r="Y18" s="531" t="str">
        <f t="shared" si="1"/>
        <v/>
      </c>
      <c r="Z18" s="531" t="str">
        <f t="shared" si="1"/>
        <v/>
      </c>
      <c r="AA18" s="531" t="str">
        <f t="shared" si="1"/>
        <v/>
      </c>
      <c r="AB18" s="531" t="str">
        <f t="shared" si="1"/>
        <v/>
      </c>
      <c r="AC18" s="531" t="str">
        <f t="shared" si="1"/>
        <v/>
      </c>
    </row>
    <row r="19" spans="1:29" s="115" customFormat="1" ht="21.75" customHeight="1">
      <c r="A19" s="367"/>
      <c r="B19" s="368"/>
      <c r="C19" s="370"/>
      <c r="D19" s="360">
        <f t="shared" si="0"/>
        <v>0</v>
      </c>
      <c r="E19" s="536"/>
      <c r="F19" s="536"/>
      <c r="G19" s="536"/>
      <c r="H19" s="536"/>
      <c r="I19" s="536"/>
      <c r="J19" s="537"/>
      <c r="K19" s="534"/>
      <c r="L19" s="534"/>
      <c r="M19" s="538"/>
      <c r="N19" s="538"/>
      <c r="O19" s="538"/>
      <c r="P19" s="530">
        <f t="shared" si="2"/>
        <v>0</v>
      </c>
      <c r="S19" s="531" t="str">
        <f t="shared" si="3"/>
        <v/>
      </c>
      <c r="T19" s="531" t="str">
        <f t="shared" si="1"/>
        <v/>
      </c>
      <c r="U19" s="531" t="str">
        <f t="shared" si="1"/>
        <v/>
      </c>
      <c r="V19" s="531" t="str">
        <f t="shared" si="1"/>
        <v/>
      </c>
      <c r="W19" s="531" t="str">
        <f t="shared" si="1"/>
        <v/>
      </c>
      <c r="X19" s="531" t="str">
        <f t="shared" si="1"/>
        <v/>
      </c>
      <c r="Y19" s="531" t="str">
        <f t="shared" si="1"/>
        <v/>
      </c>
      <c r="Z19" s="531" t="str">
        <f t="shared" si="1"/>
        <v/>
      </c>
      <c r="AA19" s="531" t="str">
        <f t="shared" si="1"/>
        <v/>
      </c>
      <c r="AB19" s="531" t="str">
        <f t="shared" si="1"/>
        <v/>
      </c>
      <c r="AC19" s="531" t="str">
        <f t="shared" si="1"/>
        <v/>
      </c>
    </row>
    <row r="20" spans="1:29" s="115" customFormat="1" ht="21.75" customHeight="1">
      <c r="A20" s="367"/>
      <c r="B20" s="368"/>
      <c r="C20" s="370"/>
      <c r="D20" s="360">
        <f t="shared" si="0"/>
        <v>0</v>
      </c>
      <c r="E20" s="536"/>
      <c r="F20" s="536"/>
      <c r="G20" s="536"/>
      <c r="H20" s="536"/>
      <c r="I20" s="536"/>
      <c r="J20" s="537"/>
      <c r="K20" s="534"/>
      <c r="L20" s="534"/>
      <c r="M20" s="538"/>
      <c r="N20" s="538"/>
      <c r="O20" s="538"/>
      <c r="P20" s="530">
        <f t="shared" si="2"/>
        <v>0</v>
      </c>
      <c r="S20" s="531" t="str">
        <f t="shared" si="3"/>
        <v/>
      </c>
      <c r="T20" s="531" t="str">
        <f t="shared" si="1"/>
        <v/>
      </c>
      <c r="U20" s="531" t="str">
        <f t="shared" si="1"/>
        <v/>
      </c>
      <c r="V20" s="531" t="str">
        <f t="shared" si="1"/>
        <v/>
      </c>
      <c r="W20" s="531" t="str">
        <f t="shared" si="1"/>
        <v/>
      </c>
      <c r="X20" s="531" t="str">
        <f t="shared" si="1"/>
        <v/>
      </c>
      <c r="Y20" s="531" t="str">
        <f t="shared" si="1"/>
        <v/>
      </c>
      <c r="Z20" s="531" t="str">
        <f t="shared" si="1"/>
        <v/>
      </c>
      <c r="AA20" s="531" t="str">
        <f t="shared" si="1"/>
        <v/>
      </c>
      <c r="AB20" s="531" t="str">
        <f t="shared" si="1"/>
        <v/>
      </c>
      <c r="AC20" s="531" t="str">
        <f t="shared" si="1"/>
        <v/>
      </c>
    </row>
    <row r="21" spans="1:29" s="115" customFormat="1" ht="21.75" customHeight="1">
      <c r="A21" s="367"/>
      <c r="B21" s="368"/>
      <c r="C21" s="370"/>
      <c r="D21" s="360">
        <f t="shared" si="0"/>
        <v>0</v>
      </c>
      <c r="E21" s="536"/>
      <c r="F21" s="536"/>
      <c r="G21" s="536"/>
      <c r="H21" s="536"/>
      <c r="I21" s="536"/>
      <c r="J21" s="537"/>
      <c r="K21" s="534"/>
      <c r="L21" s="534"/>
      <c r="M21" s="538"/>
      <c r="N21" s="538"/>
      <c r="O21" s="538"/>
      <c r="P21" s="530">
        <f t="shared" si="2"/>
        <v>0</v>
      </c>
      <c r="S21" s="531" t="str">
        <f t="shared" si="3"/>
        <v/>
      </c>
      <c r="T21" s="531" t="str">
        <f t="shared" si="1"/>
        <v/>
      </c>
      <c r="U21" s="531" t="str">
        <f t="shared" si="1"/>
        <v/>
      </c>
      <c r="V21" s="531" t="str">
        <f t="shared" si="1"/>
        <v/>
      </c>
      <c r="W21" s="531" t="str">
        <f t="shared" si="1"/>
        <v/>
      </c>
      <c r="X21" s="531" t="str">
        <f t="shared" si="1"/>
        <v/>
      </c>
      <c r="Y21" s="531" t="str">
        <f t="shared" si="1"/>
        <v/>
      </c>
      <c r="Z21" s="531" t="str">
        <f t="shared" si="1"/>
        <v/>
      </c>
      <c r="AA21" s="531" t="str">
        <f t="shared" si="1"/>
        <v/>
      </c>
      <c r="AB21" s="531" t="str">
        <f t="shared" si="1"/>
        <v/>
      </c>
      <c r="AC21" s="531" t="str">
        <f t="shared" si="1"/>
        <v/>
      </c>
    </row>
    <row r="22" spans="1:29" s="115" customFormat="1" ht="21.75" customHeight="1">
      <c r="A22" s="367"/>
      <c r="B22" s="368"/>
      <c r="C22" s="370"/>
      <c r="D22" s="360">
        <f t="shared" si="0"/>
        <v>0</v>
      </c>
      <c r="E22" s="536"/>
      <c r="F22" s="536"/>
      <c r="G22" s="536"/>
      <c r="H22" s="536"/>
      <c r="I22" s="536"/>
      <c r="J22" s="537"/>
      <c r="K22" s="534"/>
      <c r="L22" s="534"/>
      <c r="M22" s="538"/>
      <c r="N22" s="538"/>
      <c r="O22" s="538"/>
      <c r="P22" s="530">
        <f t="shared" si="2"/>
        <v>0</v>
      </c>
      <c r="S22" s="531" t="str">
        <f t="shared" si="3"/>
        <v/>
      </c>
      <c r="T22" s="531" t="str">
        <f t="shared" si="1"/>
        <v/>
      </c>
      <c r="U22" s="531" t="str">
        <f t="shared" si="1"/>
        <v/>
      </c>
      <c r="V22" s="531" t="str">
        <f t="shared" si="1"/>
        <v/>
      </c>
      <c r="W22" s="531" t="str">
        <f t="shared" si="1"/>
        <v/>
      </c>
      <c r="X22" s="531" t="str">
        <f t="shared" si="1"/>
        <v/>
      </c>
      <c r="Y22" s="531" t="str">
        <f t="shared" si="1"/>
        <v/>
      </c>
      <c r="Z22" s="531" t="str">
        <f t="shared" si="1"/>
        <v/>
      </c>
      <c r="AA22" s="531" t="str">
        <f t="shared" si="1"/>
        <v/>
      </c>
      <c r="AB22" s="531" t="str">
        <f t="shared" si="1"/>
        <v/>
      </c>
      <c r="AC22" s="531" t="str">
        <f t="shared" si="1"/>
        <v/>
      </c>
    </row>
    <row r="23" spans="1:29" s="115" customFormat="1" ht="21.75" customHeight="1">
      <c r="A23" s="371"/>
      <c r="B23" s="372"/>
      <c r="C23" s="373"/>
      <c r="D23" s="361">
        <f t="shared" si="0"/>
        <v>0</v>
      </c>
      <c r="E23" s="539"/>
      <c r="F23" s="539"/>
      <c r="G23" s="539"/>
      <c r="H23" s="539"/>
      <c r="I23" s="539"/>
      <c r="J23" s="540"/>
      <c r="K23" s="534"/>
      <c r="L23" s="534"/>
      <c r="M23" s="541"/>
      <c r="N23" s="541"/>
      <c r="O23" s="541"/>
      <c r="P23" s="530">
        <f t="shared" si="2"/>
        <v>0</v>
      </c>
      <c r="S23" s="531" t="str">
        <f t="shared" si="3"/>
        <v/>
      </c>
      <c r="T23" s="531" t="str">
        <f t="shared" si="1"/>
        <v/>
      </c>
      <c r="U23" s="531" t="str">
        <f t="shared" si="1"/>
        <v/>
      </c>
      <c r="V23" s="531" t="str">
        <f t="shared" si="1"/>
        <v/>
      </c>
      <c r="W23" s="531" t="str">
        <f t="shared" si="1"/>
        <v/>
      </c>
      <c r="X23" s="531" t="str">
        <f t="shared" si="1"/>
        <v/>
      </c>
      <c r="Y23" s="531" t="str">
        <f t="shared" si="1"/>
        <v/>
      </c>
      <c r="Z23" s="531" t="str">
        <f t="shared" si="1"/>
        <v/>
      </c>
      <c r="AA23" s="531" t="str">
        <f t="shared" si="1"/>
        <v/>
      </c>
      <c r="AB23" s="531" t="str">
        <f t="shared" si="1"/>
        <v/>
      </c>
      <c r="AC23" s="531" t="str">
        <f t="shared" si="1"/>
        <v/>
      </c>
    </row>
    <row r="24" spans="1:29" s="115" customFormat="1" ht="27" customHeight="1">
      <c r="A24" s="619" t="s">
        <v>279</v>
      </c>
      <c r="B24" s="619"/>
      <c r="C24" s="619"/>
      <c r="D24" s="619"/>
      <c r="E24" s="544">
        <f>IFERROR(SUM(E14:E23)/S24*0.4,0)</f>
        <v>0</v>
      </c>
      <c r="F24" s="544">
        <f>IFERROR(SUM(F14:F23)/T24*0.6,0)</f>
        <v>0</v>
      </c>
      <c r="G24" s="544">
        <f>IFERROR(SUM(G14:G23)/U24*1,0)</f>
        <v>0</v>
      </c>
      <c r="H24" s="544">
        <f>IFERROR(SUM(H14:H23)/V24*0.07,0)</f>
        <v>0</v>
      </c>
      <c r="I24" s="544">
        <f>IFERROR(SUM(I14:I23)/W24*0.07,0)</f>
        <v>0</v>
      </c>
      <c r="J24" s="544">
        <f>IFERROR(SUM(J14:J23)/X24*0.15,0)</f>
        <v>0</v>
      </c>
      <c r="K24" s="544">
        <f>IFERROR(SUM(K14:K23)/Y24*0.07,0)</f>
        <v>0</v>
      </c>
      <c r="L24" s="544">
        <f>IFERROR(SUM(L14:L23)/Z24*0.07,0)</f>
        <v>0</v>
      </c>
      <c r="M24" s="544">
        <f>IFERROR(SUM(M14:M23)/AA24*0.15,0)</f>
        <v>0</v>
      </c>
      <c r="S24" s="543">
        <f>SUM(S14:S23)</f>
        <v>0</v>
      </c>
      <c r="T24" s="543">
        <f t="shared" ref="T24:AC24" si="4">SUM(T14:T23)</f>
        <v>0</v>
      </c>
      <c r="U24" s="543">
        <f t="shared" si="4"/>
        <v>0</v>
      </c>
      <c r="V24" s="543">
        <f t="shared" si="4"/>
        <v>0</v>
      </c>
      <c r="W24" s="543">
        <f t="shared" si="4"/>
        <v>0</v>
      </c>
      <c r="X24" s="543">
        <f t="shared" si="4"/>
        <v>0</v>
      </c>
      <c r="Y24" s="543">
        <f t="shared" si="4"/>
        <v>0</v>
      </c>
      <c r="Z24" s="543">
        <f t="shared" si="4"/>
        <v>0</v>
      </c>
      <c r="AA24" s="543">
        <f t="shared" si="4"/>
        <v>0</v>
      </c>
      <c r="AB24" s="543">
        <f t="shared" si="4"/>
        <v>0</v>
      </c>
      <c r="AC24" s="543">
        <f t="shared" si="4"/>
        <v>0</v>
      </c>
    </row>
    <row r="25" spans="1:29" s="115" customFormat="1" ht="27" customHeight="1">
      <c r="A25" s="620" t="s">
        <v>283</v>
      </c>
      <c r="B25" s="620"/>
      <c r="C25" s="620"/>
      <c r="D25" s="620"/>
      <c r="E25" s="621">
        <f>E24+F24+G24+H24+I24+J24+K24+L24+M24</f>
        <v>0</v>
      </c>
      <c r="F25" s="622"/>
      <c r="G25" s="457"/>
      <c r="H25" s="457"/>
      <c r="I25" s="457"/>
      <c r="J25" s="457"/>
      <c r="K25" s="457"/>
      <c r="L25" s="457"/>
      <c r="M25" s="457"/>
      <c r="N25" s="457"/>
      <c r="O25" s="457"/>
    </row>
    <row r="26" spans="1:29" s="115" customFormat="1" ht="16.5" customHeight="1">
      <c r="A26" s="545" t="s">
        <v>280</v>
      </c>
    </row>
    <row r="27" spans="1:29" s="115" customFormat="1" ht="16.5" customHeight="1">
      <c r="A27" s="545" t="s">
        <v>281</v>
      </c>
    </row>
    <row r="28" spans="1:29" s="115" customFormat="1" ht="36" customHeight="1">
      <c r="A28" s="452"/>
    </row>
    <row r="29" spans="1:29" s="115" customFormat="1" ht="29.25" customHeight="1">
      <c r="A29" s="626" t="s">
        <v>196</v>
      </c>
      <c r="B29" s="627"/>
      <c r="C29" s="627"/>
      <c r="D29" s="627"/>
      <c r="E29" s="627"/>
      <c r="F29" s="627"/>
      <c r="G29" s="627"/>
      <c r="H29" s="627"/>
      <c r="I29" s="627"/>
      <c r="J29" s="627"/>
      <c r="K29" s="627"/>
      <c r="L29" s="628"/>
    </row>
    <row r="30" spans="1:29" s="115" customFormat="1" ht="21.75" customHeight="1">
      <c r="A30" s="623" t="s">
        <v>139</v>
      </c>
      <c r="B30" s="623"/>
      <c r="C30" s="610" t="s">
        <v>197</v>
      </c>
      <c r="D30" s="611"/>
      <c r="E30" s="611"/>
      <c r="F30" s="611"/>
      <c r="G30" s="611"/>
      <c r="H30" s="611"/>
      <c r="I30" s="611"/>
      <c r="J30" s="611"/>
      <c r="K30" s="611"/>
      <c r="L30" s="612"/>
    </row>
    <row r="31" spans="1:29" s="115" customFormat="1" ht="21.75" customHeight="1">
      <c r="A31" s="613"/>
      <c r="B31" s="615"/>
      <c r="C31" s="613"/>
      <c r="D31" s="614"/>
      <c r="E31" s="614"/>
      <c r="F31" s="614"/>
      <c r="G31" s="614"/>
      <c r="H31" s="614"/>
      <c r="I31" s="614"/>
      <c r="J31" s="614"/>
      <c r="K31" s="614"/>
      <c r="L31" s="615"/>
    </row>
    <row r="32" spans="1:29" s="115" customFormat="1" ht="21.75" customHeight="1">
      <c r="A32" s="613"/>
      <c r="B32" s="615"/>
      <c r="C32" s="613"/>
      <c r="D32" s="614"/>
      <c r="E32" s="614"/>
      <c r="F32" s="614"/>
      <c r="G32" s="614"/>
      <c r="H32" s="614"/>
      <c r="I32" s="614"/>
      <c r="J32" s="614"/>
      <c r="K32" s="614"/>
      <c r="L32" s="615"/>
    </row>
    <row r="33" spans="1:12" s="115" customFormat="1" ht="21.75" customHeight="1">
      <c r="A33" s="613"/>
      <c r="B33" s="615"/>
      <c r="C33" s="613"/>
      <c r="D33" s="614"/>
      <c r="E33" s="614"/>
      <c r="F33" s="614"/>
      <c r="G33" s="614"/>
      <c r="H33" s="614"/>
      <c r="I33" s="614"/>
      <c r="J33" s="614"/>
      <c r="K33" s="614"/>
      <c r="L33" s="615"/>
    </row>
    <row r="34" spans="1:12" s="115" customFormat="1" ht="21.75" customHeight="1">
      <c r="A34" s="613"/>
      <c r="B34" s="615"/>
      <c r="C34" s="613"/>
      <c r="D34" s="614"/>
      <c r="E34" s="614"/>
      <c r="F34" s="614"/>
      <c r="G34" s="614"/>
      <c r="H34" s="614"/>
      <c r="I34" s="614"/>
      <c r="J34" s="614"/>
      <c r="K34" s="614"/>
      <c r="L34" s="615"/>
    </row>
    <row r="35" spans="1:12" s="115" customFormat="1" ht="21.75" customHeight="1">
      <c r="A35" s="618" t="s">
        <v>198</v>
      </c>
      <c r="B35" s="618"/>
      <c r="C35" s="618"/>
      <c r="D35" s="618"/>
      <c r="E35" s="618"/>
      <c r="F35" s="618"/>
      <c r="G35" s="618"/>
      <c r="H35" s="618"/>
      <c r="I35" s="618"/>
      <c r="J35" s="618"/>
      <c r="K35" s="618"/>
      <c r="L35" s="618"/>
    </row>
    <row r="36" spans="1:12" s="115" customFormat="1" ht="21.75" customHeight="1">
      <c r="A36" s="616" t="s">
        <v>241</v>
      </c>
      <c r="B36" s="616"/>
      <c r="C36" s="616"/>
      <c r="D36" s="616"/>
      <c r="E36" s="616"/>
      <c r="F36" s="617"/>
      <c r="G36" s="616"/>
      <c r="H36" s="616"/>
      <c r="I36" s="616"/>
      <c r="J36" s="616"/>
      <c r="K36" s="616"/>
      <c r="L36" s="616"/>
    </row>
    <row r="37" spans="1:12" s="115" customFormat="1" ht="21.75" customHeight="1">
      <c r="A37" s="609" t="s">
        <v>218</v>
      </c>
      <c r="B37" s="609"/>
      <c r="C37" s="460" t="s">
        <v>231</v>
      </c>
      <c r="D37" s="460" t="s">
        <v>232</v>
      </c>
      <c r="E37" s="609" t="s">
        <v>251</v>
      </c>
      <c r="F37" s="609"/>
      <c r="G37" s="609"/>
      <c r="H37" s="609"/>
      <c r="I37" s="609"/>
      <c r="J37" s="609"/>
      <c r="K37" s="609"/>
      <c r="L37" s="609"/>
    </row>
    <row r="38" spans="1:12" s="115" customFormat="1" ht="21.75" customHeight="1">
      <c r="A38" s="607"/>
      <c r="B38" s="605"/>
      <c r="C38" s="461"/>
      <c r="D38" s="462"/>
      <c r="E38" s="604"/>
      <c r="F38" s="606"/>
      <c r="G38" s="606"/>
      <c r="H38" s="606"/>
      <c r="I38" s="606"/>
      <c r="J38" s="606"/>
      <c r="K38" s="606"/>
      <c r="L38" s="605"/>
    </row>
    <row r="39" spans="1:12" s="115" customFormat="1" ht="21.75" customHeight="1">
      <c r="A39" s="607"/>
      <c r="B39" s="605"/>
      <c r="C39" s="461"/>
      <c r="D39" s="462"/>
      <c r="E39" s="604"/>
      <c r="F39" s="606"/>
      <c r="G39" s="606"/>
      <c r="H39" s="606"/>
      <c r="I39" s="606"/>
      <c r="J39" s="606"/>
      <c r="K39" s="606"/>
      <c r="L39" s="605"/>
    </row>
    <row r="40" spans="1:12" s="115" customFormat="1" ht="21.75" customHeight="1">
      <c r="A40" s="604"/>
      <c r="B40" s="605"/>
      <c r="C40" s="461"/>
      <c r="D40" s="462"/>
      <c r="E40" s="604"/>
      <c r="F40" s="606"/>
      <c r="G40" s="606"/>
      <c r="H40" s="606"/>
      <c r="I40" s="606"/>
      <c r="J40" s="606"/>
      <c r="K40" s="606"/>
      <c r="L40" s="605"/>
    </row>
    <row r="41" spans="1:12" s="115" customFormat="1" ht="21.75" customHeight="1">
      <c r="A41" s="607"/>
      <c r="B41" s="605"/>
      <c r="C41" s="461"/>
      <c r="D41" s="462"/>
      <c r="E41" s="607"/>
      <c r="F41" s="608"/>
      <c r="G41" s="606"/>
      <c r="H41" s="606"/>
      <c r="I41" s="606"/>
      <c r="J41" s="606"/>
      <c r="K41" s="606"/>
      <c r="L41" s="605"/>
    </row>
    <row r="42" spans="1:12" s="115" customFormat="1" ht="21.75" customHeight="1">
      <c r="A42" s="604"/>
      <c r="B42" s="605"/>
      <c r="C42" s="461"/>
      <c r="D42" s="462"/>
      <c r="E42" s="607"/>
      <c r="F42" s="608"/>
      <c r="G42" s="606"/>
      <c r="H42" s="606"/>
      <c r="I42" s="606"/>
      <c r="J42" s="606"/>
      <c r="K42" s="606"/>
      <c r="L42" s="605"/>
    </row>
    <row r="43" spans="1:12" s="115" customFormat="1" ht="21" customHeight="1">
      <c r="A43" s="604"/>
      <c r="B43" s="605"/>
      <c r="C43" s="462"/>
      <c r="D43" s="462"/>
      <c r="E43" s="604"/>
      <c r="F43" s="606"/>
      <c r="G43" s="606"/>
      <c r="H43" s="606"/>
      <c r="I43" s="606"/>
      <c r="J43" s="606"/>
      <c r="K43" s="606"/>
      <c r="L43" s="605"/>
    </row>
    <row r="44" spans="1:12" s="115" customFormat="1" ht="21.75" customHeight="1">
      <c r="A44" s="604"/>
      <c r="B44" s="605"/>
      <c r="C44" s="461"/>
      <c r="D44" s="462"/>
      <c r="E44" s="607"/>
      <c r="F44" s="608"/>
      <c r="G44" s="606"/>
      <c r="H44" s="606"/>
      <c r="I44" s="606"/>
      <c r="J44" s="606"/>
      <c r="K44" s="606"/>
      <c r="L44" s="605"/>
    </row>
    <row r="45" spans="1:12" s="115" customFormat="1" ht="23.1" customHeight="1">
      <c r="A45" s="604"/>
      <c r="B45" s="605"/>
      <c r="C45" s="462"/>
      <c r="D45" s="462"/>
      <c r="E45" s="607"/>
      <c r="F45" s="608"/>
      <c r="G45" s="606"/>
      <c r="H45" s="606"/>
      <c r="I45" s="606"/>
      <c r="J45" s="606"/>
      <c r="K45" s="606"/>
      <c r="L45" s="605"/>
    </row>
    <row r="46" spans="1:12" s="115" customFormat="1" ht="21.95" customHeight="1">
      <c r="A46" s="604"/>
      <c r="B46" s="605"/>
      <c r="C46" s="462"/>
      <c r="D46" s="462"/>
      <c r="E46" s="604"/>
      <c r="F46" s="606"/>
      <c r="G46" s="606"/>
      <c r="H46" s="606"/>
      <c r="I46" s="606"/>
      <c r="J46" s="606"/>
      <c r="K46" s="606"/>
      <c r="L46" s="605"/>
    </row>
    <row r="47" spans="1:12" s="115" customFormat="1"/>
    <row r="48" spans="1:12" s="115" customFormat="1"/>
    <row r="49" s="115" customFormat="1"/>
    <row r="50" s="115" customFormat="1"/>
    <row r="51" s="115" customFormat="1"/>
    <row r="52" s="115" customFormat="1"/>
    <row r="53" s="115" customFormat="1"/>
    <row r="54" s="115" customFormat="1"/>
    <row r="55" s="115" customFormat="1"/>
    <row r="56" s="115" customFormat="1"/>
    <row r="57" s="115" customFormat="1"/>
    <row r="58" s="115" customFormat="1"/>
    <row r="59" s="115" customFormat="1"/>
    <row r="60" s="115" customFormat="1"/>
  </sheetData>
  <sheetProtection algorithmName="SHA-512" hashValue="i/uxgrkbDJrMdgjooZltcaQt7HP2BJQmEDuDH2ACnlpDu1WCuRX6qI8JXqiHlns6pdMdgVhwRQiX4ho+enGM5g==" saltValue="TMfVaySP42S7sNhXCw2SWA==" spinCount="100000" sheet="1" objects="1" scenarios="1"/>
  <mergeCells count="41">
    <mergeCell ref="A24:D24"/>
    <mergeCell ref="A25:D25"/>
    <mergeCell ref="E25:F25"/>
    <mergeCell ref="A30:B30"/>
    <mergeCell ref="A4:D4"/>
    <mergeCell ref="A6:D6"/>
    <mergeCell ref="E13:O13"/>
    <mergeCell ref="A29:L29"/>
    <mergeCell ref="E37:L37"/>
    <mergeCell ref="C30:L30"/>
    <mergeCell ref="C31:L31"/>
    <mergeCell ref="C32:L32"/>
    <mergeCell ref="C33:L33"/>
    <mergeCell ref="C34:L34"/>
    <mergeCell ref="A36:L36"/>
    <mergeCell ref="A35:L35"/>
    <mergeCell ref="A31:B31"/>
    <mergeCell ref="A32:B32"/>
    <mergeCell ref="A33:B33"/>
    <mergeCell ref="A34:B34"/>
    <mergeCell ref="A40:B40"/>
    <mergeCell ref="A41:B41"/>
    <mergeCell ref="A42:B42"/>
    <mergeCell ref="A43:B43"/>
    <mergeCell ref="A37:B37"/>
    <mergeCell ref="P12:P13"/>
    <mergeCell ref="S13:AC13"/>
    <mergeCell ref="A44:B44"/>
    <mergeCell ref="A45:B45"/>
    <mergeCell ref="A46:B46"/>
    <mergeCell ref="E38:L38"/>
    <mergeCell ref="E39:L39"/>
    <mergeCell ref="E40:L40"/>
    <mergeCell ref="E41:L41"/>
    <mergeCell ref="E42:L42"/>
    <mergeCell ref="E43:L43"/>
    <mergeCell ref="E44:L44"/>
    <mergeCell ref="E45:L45"/>
    <mergeCell ref="E46:L46"/>
    <mergeCell ref="A38:B38"/>
    <mergeCell ref="A39:B39"/>
  </mergeCell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7030A0"/>
    <pageSetUpPr fitToPage="1"/>
  </sheetPr>
  <dimension ref="A1:Y75"/>
  <sheetViews>
    <sheetView topLeftCell="A7" zoomScale="80" zoomScaleNormal="80" zoomScalePageLayoutView="75" workbookViewId="0">
      <selection activeCell="C8" sqref="C8"/>
    </sheetView>
  </sheetViews>
  <sheetFormatPr baseColWidth="10" defaultColWidth="11" defaultRowHeight="12.75"/>
  <cols>
    <col min="1" max="1" width="48" style="91" customWidth="1"/>
    <col min="2" max="2" width="18.875" style="91" customWidth="1"/>
    <col min="3" max="3" width="13.625" style="91" customWidth="1"/>
    <col min="4" max="4" width="13.875" style="91" customWidth="1"/>
    <col min="5" max="7" width="11" style="91"/>
    <col min="8" max="8" width="48.625" style="91" customWidth="1"/>
    <col min="9" max="9" width="18.5" style="91" hidden="1" customWidth="1"/>
    <col min="10" max="10" width="13.5" style="91" hidden="1" customWidth="1"/>
    <col min="11" max="11" width="10.875" style="91" hidden="1" customWidth="1"/>
    <col min="12" max="12" width="21" style="91" hidden="1" customWidth="1"/>
    <col min="13" max="15" width="21.125" style="91" hidden="1" customWidth="1"/>
    <col min="16" max="16" width="22.625" style="91" hidden="1" customWidth="1"/>
    <col min="17" max="17" width="28.375" style="91" customWidth="1"/>
    <col min="18" max="18" width="42" style="91" customWidth="1"/>
    <col min="19" max="19" width="17" style="91" hidden="1" customWidth="1"/>
    <col min="20" max="20" width="24.5" style="91" hidden="1" customWidth="1"/>
    <col min="21" max="21" width="17" style="91" hidden="1" customWidth="1"/>
    <col min="22" max="22" width="30.375" style="91" hidden="1" customWidth="1"/>
    <col min="23" max="26" width="17" style="91" customWidth="1"/>
    <col min="27" max="16384" width="11" style="91"/>
  </cols>
  <sheetData>
    <row r="1" spans="1:25" s="115" customFormat="1" ht="27.75" customHeight="1">
      <c r="A1" s="629" t="s">
        <v>173</v>
      </c>
      <c r="B1" s="629"/>
      <c r="C1" s="629"/>
      <c r="D1" s="629"/>
      <c r="E1" s="629"/>
      <c r="F1" s="629"/>
      <c r="G1" s="629"/>
      <c r="H1" s="629"/>
      <c r="I1" s="629"/>
      <c r="J1" s="629"/>
      <c r="K1" s="629"/>
      <c r="L1" s="629"/>
      <c r="M1" s="629"/>
      <c r="N1" s="629"/>
      <c r="O1" s="629"/>
      <c r="P1" s="629"/>
      <c r="Q1" s="629"/>
      <c r="R1" s="629"/>
    </row>
    <row r="2" spans="1:25" s="115" customFormat="1" ht="12" customHeight="1">
      <c r="A2" s="629"/>
      <c r="B2" s="629"/>
      <c r="C2" s="629"/>
      <c r="D2" s="629"/>
      <c r="E2" s="629"/>
      <c r="F2" s="629"/>
      <c r="G2" s="629"/>
      <c r="H2" s="629"/>
      <c r="I2" s="629"/>
      <c r="J2" s="629"/>
      <c r="K2" s="629"/>
      <c r="L2" s="629"/>
      <c r="M2" s="629"/>
      <c r="N2" s="629"/>
      <c r="O2" s="629"/>
      <c r="P2" s="629"/>
      <c r="Q2" s="629"/>
      <c r="R2" s="629"/>
    </row>
    <row r="3" spans="1:25" s="115" customFormat="1" ht="12.75" customHeight="1">
      <c r="A3" s="642" t="s">
        <v>247</v>
      </c>
      <c r="B3" s="642"/>
      <c r="C3" s="642"/>
      <c r="D3" s="642"/>
      <c r="E3" s="642"/>
      <c r="F3" s="642"/>
      <c r="G3" s="642"/>
      <c r="H3" s="642"/>
      <c r="I3" s="642"/>
      <c r="J3" s="642"/>
      <c r="K3" s="642"/>
      <c r="L3" s="642"/>
      <c r="M3" s="642"/>
      <c r="N3" s="642"/>
      <c r="O3" s="642"/>
      <c r="P3" s="642"/>
      <c r="Q3" s="642"/>
      <c r="R3" s="642"/>
    </row>
    <row r="4" spans="1:25" s="115" customFormat="1" ht="12.75" customHeight="1">
      <c r="A4" s="642"/>
      <c r="B4" s="642"/>
      <c r="C4" s="642"/>
      <c r="D4" s="642"/>
      <c r="E4" s="642"/>
      <c r="F4" s="642"/>
      <c r="G4" s="642"/>
      <c r="H4" s="642"/>
      <c r="I4" s="642"/>
      <c r="J4" s="642"/>
      <c r="K4" s="642"/>
      <c r="L4" s="642"/>
      <c r="M4" s="642"/>
      <c r="N4" s="642"/>
      <c r="O4" s="642"/>
      <c r="P4" s="642"/>
      <c r="Q4" s="642"/>
      <c r="R4" s="642"/>
    </row>
    <row r="5" spans="1:25" s="115" customFormat="1" ht="77.099999999999994" customHeight="1">
      <c r="A5" s="642"/>
      <c r="B5" s="642"/>
      <c r="C5" s="642"/>
      <c r="D5" s="642"/>
      <c r="E5" s="642"/>
      <c r="F5" s="642"/>
      <c r="G5" s="642"/>
      <c r="H5" s="642"/>
      <c r="I5" s="642"/>
      <c r="J5" s="642"/>
      <c r="K5" s="642"/>
      <c r="L5" s="642"/>
      <c r="M5" s="642"/>
      <c r="N5" s="642"/>
      <c r="O5" s="642"/>
      <c r="P5" s="642"/>
      <c r="Q5" s="642"/>
      <c r="R5" s="642"/>
    </row>
    <row r="6" spans="1:25" s="115" customFormat="1" ht="17.25" customHeight="1">
      <c r="A6" s="198"/>
      <c r="B6" s="198"/>
      <c r="C6" s="198"/>
      <c r="D6" s="198"/>
      <c r="E6" s="198"/>
      <c r="F6" s="198"/>
      <c r="G6" s="198"/>
      <c r="H6" s="198"/>
      <c r="I6" s="198"/>
      <c r="J6" s="198"/>
      <c r="K6" s="198"/>
      <c r="L6" s="198"/>
      <c r="M6" s="198"/>
      <c r="N6" s="198"/>
      <c r="O6" s="198"/>
      <c r="P6" s="198"/>
      <c r="Q6" s="198"/>
      <c r="R6" s="198"/>
    </row>
    <row r="7" spans="1:25" s="115" customFormat="1" ht="63" customHeight="1">
      <c r="A7" s="463" t="s">
        <v>141</v>
      </c>
      <c r="B7" s="464" t="s">
        <v>171</v>
      </c>
      <c r="C7" s="465" t="s">
        <v>33</v>
      </c>
      <c r="D7" s="465" t="s">
        <v>172</v>
      </c>
      <c r="H7" s="180" t="s">
        <v>176</v>
      </c>
      <c r="I7" s="576" t="s">
        <v>164</v>
      </c>
      <c r="J7" s="577"/>
      <c r="K7" s="578"/>
      <c r="L7" s="590"/>
      <c r="M7" s="590"/>
      <c r="N7" s="590"/>
      <c r="O7" s="590"/>
      <c r="P7" s="590"/>
      <c r="Q7" s="180" t="s">
        <v>163</v>
      </c>
      <c r="R7" s="181" t="s">
        <v>184</v>
      </c>
      <c r="U7" s="466" t="s">
        <v>161</v>
      </c>
      <c r="V7" s="467"/>
      <c r="W7" s="468"/>
      <c r="X7" s="452"/>
      <c r="Y7" s="452"/>
    </row>
    <row r="8" spans="1:25" s="115" customFormat="1" ht="38.25" customHeight="1">
      <c r="A8" s="485"/>
      <c r="B8" s="527" t="str">
        <f>IFERROR(VLOOKUP(A8,Tabelle5!$A$2:$B$27,2,0),"")</f>
        <v/>
      </c>
      <c r="C8" s="528"/>
      <c r="D8" s="527" t="str">
        <f>IFERROR(B8*C8,"")</f>
        <v/>
      </c>
      <c r="H8" s="189" t="s">
        <v>165</v>
      </c>
      <c r="I8" s="581" t="s">
        <v>167</v>
      </c>
      <c r="J8" s="582"/>
      <c r="K8" s="583"/>
      <c r="L8" s="176"/>
      <c r="M8" s="176"/>
      <c r="N8" s="176"/>
      <c r="O8" s="176"/>
      <c r="P8" s="176"/>
      <c r="Q8" s="177"/>
      <c r="R8" s="178"/>
      <c r="U8" s="470" t="str">
        <f t="shared" ref="U8:U21" si="0">IF(A8="","",A8)</f>
        <v/>
      </c>
      <c r="V8" s="471"/>
      <c r="W8" s="472"/>
      <c r="X8" s="472"/>
      <c r="Y8" s="472"/>
    </row>
    <row r="9" spans="1:25" s="473" customFormat="1" ht="38.25" customHeight="1">
      <c r="A9" s="485"/>
      <c r="B9" s="527" t="str">
        <f>IFERROR(VLOOKUP(A9,Tabelle5!$A$2:$B$27,2,0),"")</f>
        <v/>
      </c>
      <c r="C9" s="528"/>
      <c r="D9" s="527" t="str">
        <f t="shared" ref="D9:D21" si="1">IFERROR(B9*C9,"")</f>
        <v/>
      </c>
      <c r="H9" s="190" t="s">
        <v>201</v>
      </c>
      <c r="I9" s="639">
        <v>14</v>
      </c>
      <c r="J9" s="640"/>
      <c r="K9" s="641"/>
      <c r="L9" s="584"/>
      <c r="M9" s="585"/>
      <c r="N9" s="585"/>
      <c r="O9" s="585"/>
      <c r="P9" s="586"/>
      <c r="Q9" s="174">
        <f>'C)  Berechn. Weidefähige Fläche'!J9</f>
        <v>0</v>
      </c>
      <c r="R9" s="191" t="s">
        <v>174</v>
      </c>
      <c r="U9" s="470" t="str">
        <f t="shared" si="0"/>
        <v/>
      </c>
      <c r="V9" s="471"/>
      <c r="W9" s="472"/>
      <c r="X9" s="472"/>
      <c r="Y9" s="472"/>
    </row>
    <row r="10" spans="1:25" s="115" customFormat="1" ht="48.95" customHeight="1">
      <c r="A10" s="485"/>
      <c r="B10" s="527" t="str">
        <f>IFERROR(VLOOKUP(A10,Tabelle5!$A$2:$B$27,2,0),"")</f>
        <v/>
      </c>
      <c r="C10" s="528"/>
      <c r="D10" s="527" t="str">
        <f t="shared" si="1"/>
        <v/>
      </c>
      <c r="H10" s="189" t="s">
        <v>175</v>
      </c>
      <c r="I10" s="581" t="s">
        <v>168</v>
      </c>
      <c r="J10" s="582"/>
      <c r="K10" s="583"/>
      <c r="L10" s="581" t="s">
        <v>116</v>
      </c>
      <c r="M10" s="582"/>
      <c r="N10" s="582"/>
      <c r="O10" s="582"/>
      <c r="P10" s="582"/>
      <c r="Q10" s="179"/>
      <c r="R10" s="179"/>
      <c r="U10" s="470" t="str">
        <f t="shared" si="0"/>
        <v/>
      </c>
      <c r="V10" s="471"/>
      <c r="W10" s="472"/>
      <c r="X10" s="472"/>
      <c r="Y10" s="472"/>
    </row>
    <row r="11" spans="1:25" s="474" customFormat="1" ht="45.95" customHeight="1">
      <c r="A11" s="485"/>
      <c r="B11" s="527" t="str">
        <f>IFERROR(VLOOKUP(A11,Tabelle5!$A$2:$B$27,2,0),"")</f>
        <v/>
      </c>
      <c r="C11" s="528"/>
      <c r="D11" s="527" t="str">
        <f t="shared" si="1"/>
        <v/>
      </c>
      <c r="H11" s="192" t="s">
        <v>246</v>
      </c>
      <c r="I11" s="193" t="s">
        <v>166</v>
      </c>
      <c r="J11" s="647" t="s">
        <v>136</v>
      </c>
      <c r="K11" s="648"/>
      <c r="L11" s="194" t="s">
        <v>133</v>
      </c>
      <c r="M11" s="195" t="s">
        <v>130</v>
      </c>
      <c r="N11" s="195" t="s">
        <v>131</v>
      </c>
      <c r="O11" s="196" t="s">
        <v>162</v>
      </c>
      <c r="P11" s="196" t="s">
        <v>132</v>
      </c>
      <c r="Q11" s="197" t="s">
        <v>163</v>
      </c>
      <c r="R11" s="201" t="s">
        <v>169</v>
      </c>
      <c r="U11" s="470" t="str">
        <f t="shared" si="0"/>
        <v/>
      </c>
      <c r="V11" s="471"/>
      <c r="W11" s="472"/>
      <c r="X11" s="472"/>
      <c r="Y11" s="472"/>
    </row>
    <row r="12" spans="1:25" s="115" customFormat="1" ht="38.25" customHeight="1">
      <c r="A12" s="485"/>
      <c r="B12" s="527" t="str">
        <f>IFERROR(VLOOKUP(A12,Tabelle5!$A$2:$B$27,2,0),"")</f>
        <v/>
      </c>
      <c r="C12" s="528"/>
      <c r="D12" s="527" t="str">
        <f t="shared" si="1"/>
        <v/>
      </c>
      <c r="H12" s="447">
        <f>'C)  Berechn. Weidefähige Fläche'!A12</f>
        <v>1</v>
      </c>
      <c r="I12" s="448">
        <f>'C)  Berechn. Weidefähige Fläche'!B12</f>
        <v>0</v>
      </c>
      <c r="J12" s="448"/>
      <c r="K12" s="116">
        <f>J12*0.6</f>
        <v>0</v>
      </c>
      <c r="L12" s="448"/>
      <c r="M12" s="448"/>
      <c r="N12" s="448"/>
      <c r="O12" s="448"/>
      <c r="P12" s="449"/>
      <c r="Q12" s="174">
        <f>'C)  Berechn. Weidefähige Fläche'!J12</f>
        <v>0</v>
      </c>
      <c r="R12" s="529"/>
      <c r="U12" s="470" t="str">
        <f t="shared" si="0"/>
        <v/>
      </c>
      <c r="V12" s="471"/>
      <c r="W12" s="472"/>
      <c r="X12" s="472"/>
      <c r="Y12" s="472"/>
    </row>
    <row r="13" spans="1:25" s="115" customFormat="1" ht="38.25" customHeight="1">
      <c r="A13" s="485"/>
      <c r="B13" s="527" t="str">
        <f>IFERROR(VLOOKUP(A13,Tabelle5!$A$2:$B$27,2,0),"")</f>
        <v/>
      </c>
      <c r="C13" s="528"/>
      <c r="D13" s="527" t="str">
        <f t="shared" si="1"/>
        <v/>
      </c>
      <c r="H13" s="447" t="str">
        <f>'C)  Berechn. Weidefähige Fläche'!A13</f>
        <v>Nr. 2</v>
      </c>
      <c r="I13" s="448">
        <f>'C)  Berechn. Weidefähige Fläche'!B13</f>
        <v>0</v>
      </c>
      <c r="J13" s="448"/>
      <c r="K13" s="116">
        <f t="shared" ref="K13:K46" si="2">J13*0.6</f>
        <v>0</v>
      </c>
      <c r="L13" s="448"/>
      <c r="M13" s="448"/>
      <c r="N13" s="448"/>
      <c r="O13" s="448"/>
      <c r="P13" s="449"/>
      <c r="Q13" s="174">
        <f>'C)  Berechn. Weidefähige Fläche'!J13</f>
        <v>0</v>
      </c>
      <c r="R13" s="529"/>
      <c r="U13" s="470" t="str">
        <f t="shared" si="0"/>
        <v/>
      </c>
      <c r="V13" s="471"/>
      <c r="W13" s="472"/>
      <c r="X13" s="472"/>
      <c r="Y13" s="472"/>
    </row>
    <row r="14" spans="1:25" s="115" customFormat="1" ht="38.25" customHeight="1">
      <c r="A14" s="485"/>
      <c r="B14" s="527" t="str">
        <f>IFERROR(VLOOKUP(A14,Tabelle5!$A$2:$B$27,2,0),"")</f>
        <v/>
      </c>
      <c r="C14" s="528"/>
      <c r="D14" s="527" t="str">
        <f t="shared" si="1"/>
        <v/>
      </c>
      <c r="H14" s="447" t="str">
        <f>'C)  Berechn. Weidefähige Fläche'!A14</f>
        <v>Nr. 3</v>
      </c>
      <c r="I14" s="448">
        <f>'C)  Berechn. Weidefähige Fläche'!B14</f>
        <v>0</v>
      </c>
      <c r="J14" s="448"/>
      <c r="K14" s="116">
        <f t="shared" si="2"/>
        <v>0</v>
      </c>
      <c r="L14" s="448"/>
      <c r="M14" s="448"/>
      <c r="N14" s="448"/>
      <c r="O14" s="448"/>
      <c r="P14" s="449"/>
      <c r="Q14" s="174">
        <f>'C)  Berechn. Weidefähige Fläche'!J14</f>
        <v>0</v>
      </c>
      <c r="R14" s="529"/>
      <c r="U14" s="470" t="str">
        <f t="shared" si="0"/>
        <v/>
      </c>
      <c r="V14" s="471"/>
      <c r="W14" s="472"/>
      <c r="X14" s="472"/>
      <c r="Y14" s="472"/>
    </row>
    <row r="15" spans="1:25" s="115" customFormat="1" ht="38.25" customHeight="1">
      <c r="A15" s="485"/>
      <c r="B15" s="527" t="str">
        <f>IFERROR(VLOOKUP(A15,Tabelle5!$A$2:$B$27,2,0),"")</f>
        <v/>
      </c>
      <c r="C15" s="528"/>
      <c r="D15" s="527" t="str">
        <f t="shared" si="1"/>
        <v/>
      </c>
      <c r="H15" s="447" t="str">
        <f>'C)  Berechn. Weidefähige Fläche'!A15</f>
        <v>Nr. 4</v>
      </c>
      <c r="I15" s="448">
        <f>'C)  Berechn. Weidefähige Fläche'!B15</f>
        <v>0</v>
      </c>
      <c r="J15" s="448"/>
      <c r="K15" s="116">
        <f t="shared" si="2"/>
        <v>0</v>
      </c>
      <c r="L15" s="448"/>
      <c r="M15" s="448"/>
      <c r="N15" s="448"/>
      <c r="O15" s="448"/>
      <c r="P15" s="449"/>
      <c r="Q15" s="174">
        <f>'C)  Berechn. Weidefähige Fläche'!J15</f>
        <v>0</v>
      </c>
      <c r="R15" s="529" t="s">
        <v>255</v>
      </c>
      <c r="U15" s="470" t="str">
        <f t="shared" si="0"/>
        <v/>
      </c>
      <c r="V15" s="471"/>
      <c r="W15" s="472"/>
      <c r="X15" s="472"/>
      <c r="Y15" s="472"/>
    </row>
    <row r="16" spans="1:25" s="115" customFormat="1" ht="38.25" customHeight="1">
      <c r="A16" s="485"/>
      <c r="B16" s="527" t="str">
        <f>IFERROR(VLOOKUP(A16,Tabelle5!$A$2:$B$27,2,0),"")</f>
        <v/>
      </c>
      <c r="C16" s="528"/>
      <c r="D16" s="527" t="str">
        <f t="shared" si="1"/>
        <v/>
      </c>
      <c r="H16" s="447" t="str">
        <f>'C)  Berechn. Weidefähige Fläche'!A16</f>
        <v>Nr. 5</v>
      </c>
      <c r="I16" s="448">
        <f>'C)  Berechn. Weidefähige Fläche'!B16</f>
        <v>0</v>
      </c>
      <c r="J16" s="448"/>
      <c r="K16" s="116">
        <f t="shared" si="2"/>
        <v>0</v>
      </c>
      <c r="L16" s="448"/>
      <c r="M16" s="448"/>
      <c r="N16" s="448"/>
      <c r="O16" s="448"/>
      <c r="P16" s="449"/>
      <c r="Q16" s="174">
        <f>'C)  Berechn. Weidefähige Fläche'!J16</f>
        <v>0</v>
      </c>
      <c r="R16" s="529"/>
      <c r="U16" s="470" t="str">
        <f t="shared" si="0"/>
        <v/>
      </c>
      <c r="V16" s="471"/>
      <c r="W16" s="472"/>
      <c r="X16" s="472"/>
      <c r="Y16" s="472"/>
    </row>
    <row r="17" spans="1:25" s="115" customFormat="1" ht="38.25" customHeight="1">
      <c r="A17" s="485"/>
      <c r="B17" s="527" t="str">
        <f>IFERROR(VLOOKUP(A17,Tabelle5!$A$2:$B$27,2,0),"")</f>
        <v/>
      </c>
      <c r="C17" s="528"/>
      <c r="D17" s="527" t="str">
        <f t="shared" si="1"/>
        <v/>
      </c>
      <c r="H17" s="447" t="str">
        <f>'C)  Berechn. Weidefähige Fläche'!A17</f>
        <v>Nr. 6</v>
      </c>
      <c r="I17" s="448">
        <f>'C)  Berechn. Weidefähige Fläche'!B17</f>
        <v>0</v>
      </c>
      <c r="J17" s="448"/>
      <c r="K17" s="116">
        <f t="shared" si="2"/>
        <v>0</v>
      </c>
      <c r="L17" s="448"/>
      <c r="M17" s="448"/>
      <c r="N17" s="448"/>
      <c r="O17" s="448"/>
      <c r="P17" s="449"/>
      <c r="Q17" s="174">
        <f>'C)  Berechn. Weidefähige Fläche'!J17</f>
        <v>0</v>
      </c>
      <c r="R17" s="529"/>
      <c r="U17" s="470" t="str">
        <f t="shared" si="0"/>
        <v/>
      </c>
      <c r="V17" s="471"/>
      <c r="W17" s="472"/>
      <c r="X17" s="472"/>
      <c r="Y17" s="472"/>
    </row>
    <row r="18" spans="1:25" s="115" customFormat="1" ht="38.25" customHeight="1">
      <c r="A18" s="485"/>
      <c r="B18" s="527" t="str">
        <f>IFERROR(VLOOKUP(A18,Tabelle5!$A$2:$B$27,2,0),"")</f>
        <v/>
      </c>
      <c r="C18" s="528"/>
      <c r="D18" s="527" t="str">
        <f t="shared" si="1"/>
        <v/>
      </c>
      <c r="H18" s="447" t="str">
        <f>'C)  Berechn. Weidefähige Fläche'!A18</f>
        <v>Nr. 7</v>
      </c>
      <c r="I18" s="448"/>
      <c r="J18" s="448"/>
      <c r="K18" s="116"/>
      <c r="L18" s="448"/>
      <c r="M18" s="448"/>
      <c r="N18" s="448"/>
      <c r="O18" s="448"/>
      <c r="P18" s="449"/>
      <c r="Q18" s="174">
        <f>'C)  Berechn. Weidefähige Fläche'!J18</f>
        <v>0</v>
      </c>
      <c r="R18" s="529" t="s">
        <v>255</v>
      </c>
      <c r="U18" s="484"/>
      <c r="V18" s="471"/>
      <c r="W18" s="472"/>
      <c r="X18" s="472"/>
      <c r="Y18" s="472"/>
    </row>
    <row r="19" spans="1:25" s="115" customFormat="1" ht="38.25" customHeight="1">
      <c r="A19" s="485"/>
      <c r="B19" s="527" t="str">
        <f>IFERROR(VLOOKUP(A19,Tabelle5!$A$2:$B$27,2,0),"")</f>
        <v/>
      </c>
      <c r="C19" s="528"/>
      <c r="D19" s="527" t="str">
        <f t="shared" si="1"/>
        <v/>
      </c>
      <c r="H19" s="447" t="str">
        <f>'C)  Berechn. Weidefähige Fläche'!A19</f>
        <v>Nr. 8</v>
      </c>
      <c r="I19" s="448"/>
      <c r="J19" s="448"/>
      <c r="K19" s="116"/>
      <c r="L19" s="448"/>
      <c r="M19" s="448"/>
      <c r="N19" s="448"/>
      <c r="O19" s="448"/>
      <c r="P19" s="449"/>
      <c r="Q19" s="174">
        <f>'C)  Berechn. Weidefähige Fläche'!J19</f>
        <v>0</v>
      </c>
      <c r="R19" s="529"/>
      <c r="U19" s="484"/>
      <c r="V19" s="471"/>
      <c r="W19" s="472"/>
      <c r="X19" s="472"/>
      <c r="Y19" s="472"/>
    </row>
    <row r="20" spans="1:25" s="115" customFormat="1" ht="38.25" customHeight="1">
      <c r="A20" s="485"/>
      <c r="B20" s="527" t="str">
        <f>IFERROR(VLOOKUP(A20,Tabelle5!$A$2:$B$27,2,0),"")</f>
        <v/>
      </c>
      <c r="C20" s="528"/>
      <c r="D20" s="527" t="str">
        <f t="shared" si="1"/>
        <v/>
      </c>
      <c r="H20" s="447" t="str">
        <f>'C)  Berechn. Weidefähige Fläche'!A20</f>
        <v>Nr. 9</v>
      </c>
      <c r="I20" s="448"/>
      <c r="J20" s="448"/>
      <c r="K20" s="116"/>
      <c r="L20" s="448"/>
      <c r="M20" s="448"/>
      <c r="N20" s="448"/>
      <c r="O20" s="448"/>
      <c r="P20" s="449"/>
      <c r="Q20" s="174">
        <f>'C)  Berechn. Weidefähige Fläche'!J20</f>
        <v>0</v>
      </c>
      <c r="R20" s="529"/>
      <c r="U20" s="484"/>
      <c r="V20" s="471"/>
      <c r="W20" s="472"/>
      <c r="X20" s="472"/>
      <c r="Y20" s="472"/>
    </row>
    <row r="21" spans="1:25" s="115" customFormat="1" ht="38.25" customHeight="1">
      <c r="A21" s="485"/>
      <c r="B21" s="527" t="str">
        <f>IFERROR(VLOOKUP(A21,Tabelle5!$A$2:$B$27,2,0),"")</f>
        <v/>
      </c>
      <c r="C21" s="528"/>
      <c r="D21" s="527" t="str">
        <f t="shared" si="1"/>
        <v/>
      </c>
      <c r="H21" s="447" t="str">
        <f>'C)  Berechn. Weidefähige Fläche'!A21</f>
        <v>Nr. 10</v>
      </c>
      <c r="I21" s="448">
        <f>'C)  Berechn. Weidefähige Fläche'!B18</f>
        <v>0</v>
      </c>
      <c r="J21" s="448"/>
      <c r="K21" s="116">
        <f t="shared" si="2"/>
        <v>0</v>
      </c>
      <c r="L21" s="448"/>
      <c r="M21" s="448"/>
      <c r="N21" s="448"/>
      <c r="O21" s="448"/>
      <c r="P21" s="449"/>
      <c r="Q21" s="174">
        <f>'C)  Berechn. Weidefähige Fläche'!J21</f>
        <v>0</v>
      </c>
      <c r="R21" s="529"/>
      <c r="U21" s="470" t="str">
        <f t="shared" si="0"/>
        <v/>
      </c>
      <c r="V21" s="471"/>
      <c r="W21" s="472"/>
      <c r="X21" s="472"/>
      <c r="Y21" s="472"/>
    </row>
    <row r="22" spans="1:25" s="115" customFormat="1" ht="38.25" customHeight="1">
      <c r="A22" s="475"/>
      <c r="B22" s="469"/>
      <c r="C22" s="469" t="s">
        <v>71</v>
      </c>
      <c r="D22" s="476">
        <f>SUM(D8:D21)</f>
        <v>0</v>
      </c>
      <c r="H22" s="447" t="str">
        <f>'C)  Berechn. Weidefähige Fläche'!A22</f>
        <v>Nr. 11</v>
      </c>
      <c r="I22" s="448">
        <f>'C)  Berechn. Weidefähige Fläche'!B19</f>
        <v>0</v>
      </c>
      <c r="J22" s="448"/>
      <c r="K22" s="116">
        <f t="shared" si="2"/>
        <v>0</v>
      </c>
      <c r="L22" s="448"/>
      <c r="M22" s="448"/>
      <c r="N22" s="448"/>
      <c r="O22" s="448"/>
      <c r="P22" s="449"/>
      <c r="Q22" s="174">
        <f>'C)  Berechn. Weidefähige Fläche'!J22</f>
        <v>0</v>
      </c>
      <c r="R22" s="529"/>
    </row>
    <row r="23" spans="1:25" s="115" customFormat="1" ht="38.25" customHeight="1">
      <c r="H23" s="447" t="str">
        <f>'C)  Berechn. Weidefähige Fläche'!A23</f>
        <v>Nr. 12</v>
      </c>
      <c r="I23" s="448">
        <f>'C)  Berechn. Weidefähige Fläche'!B20</f>
        <v>0</v>
      </c>
      <c r="J23" s="448"/>
      <c r="K23" s="116">
        <f t="shared" si="2"/>
        <v>0</v>
      </c>
      <c r="L23" s="448"/>
      <c r="M23" s="448"/>
      <c r="N23" s="448"/>
      <c r="O23" s="448"/>
      <c r="P23" s="449"/>
      <c r="Q23" s="174">
        <f>'C)  Berechn. Weidefähige Fläche'!J23</f>
        <v>0</v>
      </c>
      <c r="R23" s="529"/>
    </row>
    <row r="24" spans="1:25" s="115" customFormat="1" ht="38.25" customHeight="1">
      <c r="A24" s="646" t="str">
        <f>IF($D$22&lt;$U$47,"Es müssen mehr Tiere geweidet werden!","")</f>
        <v/>
      </c>
      <c r="B24" s="646"/>
      <c r="C24" s="477"/>
      <c r="D24" s="477"/>
      <c r="H24" s="447" t="str">
        <f>'C)  Berechn. Weidefähige Fläche'!A24</f>
        <v>Nr. 13</v>
      </c>
      <c r="I24" s="448">
        <f>'C)  Berechn. Weidefähige Fläche'!B21</f>
        <v>0</v>
      </c>
      <c r="J24" s="448"/>
      <c r="K24" s="116">
        <f t="shared" si="2"/>
        <v>0</v>
      </c>
      <c r="L24" s="448"/>
      <c r="M24" s="448"/>
      <c r="N24" s="448"/>
      <c r="O24" s="448"/>
      <c r="P24" s="449"/>
      <c r="Q24" s="174">
        <f>'C)  Berechn. Weidefähige Fläche'!J24</f>
        <v>0</v>
      </c>
      <c r="R24" s="529"/>
    </row>
    <row r="25" spans="1:25" s="115" customFormat="1" ht="38.25" customHeight="1">
      <c r="H25" s="447" t="str">
        <f>'C)  Berechn. Weidefähige Fläche'!A25</f>
        <v>Nr. 14</v>
      </c>
      <c r="I25" s="448">
        <f>'C)  Berechn. Weidefähige Fläche'!B22</f>
        <v>0</v>
      </c>
      <c r="J25" s="448"/>
      <c r="K25" s="116">
        <f t="shared" si="2"/>
        <v>0</v>
      </c>
      <c r="L25" s="448"/>
      <c r="M25" s="448"/>
      <c r="N25" s="448"/>
      <c r="O25" s="448"/>
      <c r="P25" s="449"/>
      <c r="Q25" s="174">
        <f>'C)  Berechn. Weidefähige Fläche'!J25</f>
        <v>0</v>
      </c>
      <c r="R25" s="529"/>
    </row>
    <row r="26" spans="1:25" s="115" customFormat="1" ht="45" customHeight="1">
      <c r="A26" s="643" t="s">
        <v>205</v>
      </c>
      <c r="B26" s="644"/>
      <c r="C26" s="644"/>
      <c r="D26" s="645"/>
      <c r="H26" s="447" t="str">
        <f>'C)  Berechn. Weidefähige Fläche'!A26</f>
        <v>Nr. 15</v>
      </c>
      <c r="I26" s="448">
        <f>'C)  Berechn. Weidefähige Fläche'!B23</f>
        <v>0</v>
      </c>
      <c r="J26" s="448"/>
      <c r="K26" s="116">
        <f t="shared" si="2"/>
        <v>0</v>
      </c>
      <c r="L26" s="448"/>
      <c r="M26" s="448"/>
      <c r="N26" s="448"/>
      <c r="O26" s="448"/>
      <c r="P26" s="449"/>
      <c r="Q26" s="174">
        <f>'C)  Berechn. Weidefähige Fläche'!J26</f>
        <v>0</v>
      </c>
      <c r="R26" s="529"/>
    </row>
    <row r="27" spans="1:25" s="115" customFormat="1" ht="38.25" customHeight="1">
      <c r="A27" s="630"/>
      <c r="B27" s="631"/>
      <c r="C27" s="631"/>
      <c r="D27" s="632"/>
      <c r="H27" s="447" t="str">
        <f>'C)  Berechn. Weidefähige Fläche'!A27</f>
        <v>Nr. 16</v>
      </c>
      <c r="I27" s="448">
        <f>'C)  Berechn. Weidefähige Fläche'!B24</f>
        <v>0</v>
      </c>
      <c r="J27" s="448"/>
      <c r="K27" s="116">
        <f t="shared" si="2"/>
        <v>0</v>
      </c>
      <c r="L27" s="448"/>
      <c r="M27" s="448"/>
      <c r="N27" s="448"/>
      <c r="O27" s="448"/>
      <c r="P27" s="449"/>
      <c r="Q27" s="174">
        <f>'C)  Berechn. Weidefähige Fläche'!J27</f>
        <v>0</v>
      </c>
      <c r="R27" s="529"/>
    </row>
    <row r="28" spans="1:25" s="115" customFormat="1" ht="48.75" customHeight="1">
      <c r="A28" s="633"/>
      <c r="B28" s="634"/>
      <c r="C28" s="634"/>
      <c r="D28" s="635"/>
      <c r="H28" s="447" t="str">
        <f>'C)  Berechn. Weidefähige Fläche'!A28</f>
        <v>Nr. 17</v>
      </c>
      <c r="I28" s="448">
        <f>'C)  Berechn. Weidefähige Fläche'!B25</f>
        <v>0</v>
      </c>
      <c r="J28" s="448"/>
      <c r="K28" s="116">
        <f t="shared" si="2"/>
        <v>0</v>
      </c>
      <c r="L28" s="448"/>
      <c r="M28" s="448"/>
      <c r="N28" s="448"/>
      <c r="O28" s="448"/>
      <c r="P28" s="449"/>
      <c r="Q28" s="174">
        <f>'C)  Berechn. Weidefähige Fläche'!J28</f>
        <v>0</v>
      </c>
      <c r="R28" s="529"/>
    </row>
    <row r="29" spans="1:25" s="115" customFormat="1" ht="38.25" customHeight="1">
      <c r="A29" s="633"/>
      <c r="B29" s="634"/>
      <c r="C29" s="634"/>
      <c r="D29" s="635"/>
      <c r="H29" s="447" t="str">
        <f>'C)  Berechn. Weidefähige Fläche'!A29</f>
        <v>Nr. 18</v>
      </c>
      <c r="I29" s="448">
        <f>'C)  Berechn. Weidefähige Fläche'!B26</f>
        <v>0</v>
      </c>
      <c r="J29" s="448"/>
      <c r="K29" s="116">
        <f t="shared" si="2"/>
        <v>0</v>
      </c>
      <c r="L29" s="448"/>
      <c r="M29" s="448"/>
      <c r="N29" s="448"/>
      <c r="O29" s="448"/>
      <c r="P29" s="449"/>
      <c r="Q29" s="174">
        <f>'C)  Berechn. Weidefähige Fläche'!J29</f>
        <v>0</v>
      </c>
      <c r="R29" s="529"/>
    </row>
    <row r="30" spans="1:25" s="115" customFormat="1" ht="38.25" customHeight="1">
      <c r="A30" s="633"/>
      <c r="B30" s="634"/>
      <c r="C30" s="634"/>
      <c r="D30" s="635"/>
      <c r="H30" s="447" t="str">
        <f>'C)  Berechn. Weidefähige Fläche'!A30</f>
        <v>Nr. 19</v>
      </c>
      <c r="I30" s="448">
        <f>'C)  Berechn. Weidefähige Fläche'!B27</f>
        <v>0</v>
      </c>
      <c r="J30" s="448"/>
      <c r="K30" s="116">
        <f t="shared" si="2"/>
        <v>0</v>
      </c>
      <c r="L30" s="448"/>
      <c r="M30" s="448"/>
      <c r="N30" s="448"/>
      <c r="O30" s="448"/>
      <c r="P30" s="449"/>
      <c r="Q30" s="174">
        <f>'C)  Berechn. Weidefähige Fläche'!J30</f>
        <v>0</v>
      </c>
      <c r="R30" s="529"/>
    </row>
    <row r="31" spans="1:25" s="115" customFormat="1" ht="38.25" customHeight="1">
      <c r="A31" s="633"/>
      <c r="B31" s="634"/>
      <c r="C31" s="634"/>
      <c r="D31" s="635"/>
      <c r="H31" s="447" t="str">
        <f>'C)  Berechn. Weidefähige Fläche'!A31</f>
        <v>Nr. 20</v>
      </c>
      <c r="I31" s="448">
        <f>'C)  Berechn. Weidefähige Fläche'!B28</f>
        <v>0</v>
      </c>
      <c r="J31" s="448"/>
      <c r="K31" s="116">
        <f t="shared" si="2"/>
        <v>0</v>
      </c>
      <c r="L31" s="448"/>
      <c r="M31" s="448"/>
      <c r="N31" s="448"/>
      <c r="O31" s="448"/>
      <c r="P31" s="449"/>
      <c r="Q31" s="174">
        <f>'C)  Berechn. Weidefähige Fläche'!J31</f>
        <v>0</v>
      </c>
      <c r="R31" s="529"/>
    </row>
    <row r="32" spans="1:25" s="115" customFormat="1" ht="38.25" customHeight="1">
      <c r="A32" s="633"/>
      <c r="B32" s="634"/>
      <c r="C32" s="634"/>
      <c r="D32" s="635"/>
      <c r="H32" s="447" t="str">
        <f>'C)  Berechn. Weidefähige Fläche'!A32</f>
        <v>Nr. 21</v>
      </c>
      <c r="I32" s="448">
        <f>'C)  Berechn. Weidefähige Fläche'!B29</f>
        <v>0</v>
      </c>
      <c r="J32" s="448"/>
      <c r="K32" s="116">
        <f t="shared" si="2"/>
        <v>0</v>
      </c>
      <c r="L32" s="448"/>
      <c r="M32" s="448"/>
      <c r="N32" s="448"/>
      <c r="O32" s="448"/>
      <c r="P32" s="449"/>
      <c r="Q32" s="174">
        <f>'C)  Berechn. Weidefähige Fläche'!J32</f>
        <v>0</v>
      </c>
      <c r="R32" s="529"/>
    </row>
    <row r="33" spans="1:22" s="115" customFormat="1" ht="38.25" customHeight="1">
      <c r="A33" s="633"/>
      <c r="B33" s="634"/>
      <c r="C33" s="634"/>
      <c r="D33" s="635"/>
      <c r="H33" s="447" t="str">
        <f>'C)  Berechn. Weidefähige Fläche'!A33</f>
        <v>Nr. 22</v>
      </c>
      <c r="I33" s="448">
        <f>'C)  Berechn. Weidefähige Fläche'!B30</f>
        <v>0</v>
      </c>
      <c r="J33" s="448"/>
      <c r="K33" s="116">
        <f t="shared" si="2"/>
        <v>0</v>
      </c>
      <c r="L33" s="448"/>
      <c r="M33" s="448"/>
      <c r="N33" s="448"/>
      <c r="O33" s="448"/>
      <c r="P33" s="449"/>
      <c r="Q33" s="174">
        <f>'C)  Berechn. Weidefähige Fläche'!J33</f>
        <v>0</v>
      </c>
      <c r="R33" s="529"/>
    </row>
    <row r="34" spans="1:22" s="115" customFormat="1" ht="38.25" customHeight="1">
      <c r="A34" s="633"/>
      <c r="B34" s="634"/>
      <c r="C34" s="634"/>
      <c r="D34" s="635"/>
      <c r="H34" s="447" t="str">
        <f>'C)  Berechn. Weidefähige Fläche'!A34</f>
        <v>Nr. 23</v>
      </c>
      <c r="I34" s="448">
        <f>'C)  Berechn. Weidefähige Fläche'!B31</f>
        <v>0</v>
      </c>
      <c r="J34" s="448"/>
      <c r="K34" s="116">
        <f t="shared" si="2"/>
        <v>0</v>
      </c>
      <c r="L34" s="448"/>
      <c r="M34" s="448"/>
      <c r="N34" s="448"/>
      <c r="O34" s="448"/>
      <c r="P34" s="449"/>
      <c r="Q34" s="174">
        <f>'C)  Berechn. Weidefähige Fläche'!J34</f>
        <v>0</v>
      </c>
      <c r="R34" s="529" t="s">
        <v>255</v>
      </c>
    </row>
    <row r="35" spans="1:22" s="115" customFormat="1" ht="38.25" customHeight="1">
      <c r="A35" s="636"/>
      <c r="B35" s="637"/>
      <c r="C35" s="637"/>
      <c r="D35" s="638"/>
      <c r="H35" s="447" t="str">
        <f>'C)  Berechn. Weidefähige Fläche'!A35</f>
        <v>Nr. 24</v>
      </c>
      <c r="I35" s="448">
        <f>'C)  Berechn. Weidefähige Fläche'!B32</f>
        <v>0</v>
      </c>
      <c r="J35" s="448"/>
      <c r="K35" s="116">
        <f t="shared" si="2"/>
        <v>0</v>
      </c>
      <c r="L35" s="448"/>
      <c r="M35" s="448"/>
      <c r="N35" s="448"/>
      <c r="O35" s="448"/>
      <c r="P35" s="449"/>
      <c r="Q35" s="174">
        <f>'C)  Berechn. Weidefähige Fläche'!J35</f>
        <v>0</v>
      </c>
      <c r="R35" s="529"/>
    </row>
    <row r="36" spans="1:22" s="115" customFormat="1" ht="38.25" customHeight="1">
      <c r="H36" s="447" t="str">
        <f>'C)  Berechn. Weidefähige Fläche'!A36</f>
        <v>Nr. 25</v>
      </c>
      <c r="I36" s="448">
        <f>'C)  Berechn. Weidefähige Fläche'!B33</f>
        <v>0</v>
      </c>
      <c r="J36" s="448"/>
      <c r="K36" s="116">
        <f t="shared" si="2"/>
        <v>0</v>
      </c>
      <c r="L36" s="448"/>
      <c r="M36" s="448"/>
      <c r="N36" s="448"/>
      <c r="O36" s="448"/>
      <c r="P36" s="449"/>
      <c r="Q36" s="174">
        <f>'C)  Berechn. Weidefähige Fläche'!J36</f>
        <v>0</v>
      </c>
      <c r="R36" s="529"/>
    </row>
    <row r="37" spans="1:22" s="115" customFormat="1" ht="38.25" customHeight="1">
      <c r="H37" s="447" t="str">
        <f>'C)  Berechn. Weidefähige Fläche'!A37</f>
        <v>Nr. 26</v>
      </c>
      <c r="I37" s="448">
        <f>'C)  Berechn. Weidefähige Fläche'!B34</f>
        <v>0</v>
      </c>
      <c r="J37" s="448"/>
      <c r="K37" s="116">
        <f t="shared" si="2"/>
        <v>0</v>
      </c>
      <c r="L37" s="448"/>
      <c r="M37" s="448"/>
      <c r="N37" s="448"/>
      <c r="O37" s="448"/>
      <c r="P37" s="449"/>
      <c r="Q37" s="174">
        <f>'C)  Berechn. Weidefähige Fläche'!J37</f>
        <v>0</v>
      </c>
      <c r="R37" s="529"/>
    </row>
    <row r="38" spans="1:22" s="115" customFormat="1" ht="38.25" customHeight="1">
      <c r="H38" s="447" t="str">
        <f>'C)  Berechn. Weidefähige Fläche'!A38</f>
        <v>Nr. 27</v>
      </c>
      <c r="I38" s="448">
        <f>'C)  Berechn. Weidefähige Fläche'!B35</f>
        <v>0</v>
      </c>
      <c r="J38" s="448"/>
      <c r="K38" s="116">
        <f t="shared" si="2"/>
        <v>0</v>
      </c>
      <c r="L38" s="448"/>
      <c r="M38" s="448"/>
      <c r="N38" s="448"/>
      <c r="O38" s="448"/>
      <c r="P38" s="449"/>
      <c r="Q38" s="174">
        <f>'C)  Berechn. Weidefähige Fläche'!J38</f>
        <v>0</v>
      </c>
      <c r="R38" s="529"/>
    </row>
    <row r="39" spans="1:22" s="115" customFormat="1" ht="38.25" customHeight="1">
      <c r="H39" s="447" t="str">
        <f>'C)  Berechn. Weidefähige Fläche'!A39</f>
        <v>Nr. 28</v>
      </c>
      <c r="I39" s="448">
        <f>'C)  Berechn. Weidefähige Fläche'!B36</f>
        <v>0</v>
      </c>
      <c r="J39" s="448"/>
      <c r="K39" s="116">
        <f t="shared" si="2"/>
        <v>0</v>
      </c>
      <c r="L39" s="448"/>
      <c r="M39" s="448"/>
      <c r="N39" s="448"/>
      <c r="O39" s="448"/>
      <c r="P39" s="449"/>
      <c r="Q39" s="174">
        <f>'C)  Berechn. Weidefähige Fläche'!J39</f>
        <v>0</v>
      </c>
      <c r="R39" s="529"/>
    </row>
    <row r="40" spans="1:22" s="115" customFormat="1" ht="38.25" customHeight="1">
      <c r="H40" s="447" t="str">
        <f>'C)  Berechn. Weidefähige Fläche'!A40</f>
        <v>Nr. 29</v>
      </c>
      <c r="I40" s="448">
        <f>'C)  Berechn. Weidefähige Fläche'!B37</f>
        <v>0</v>
      </c>
      <c r="J40" s="448"/>
      <c r="K40" s="116">
        <f t="shared" si="2"/>
        <v>0</v>
      </c>
      <c r="L40" s="448"/>
      <c r="M40" s="448"/>
      <c r="N40" s="448"/>
      <c r="O40" s="448"/>
      <c r="P40" s="449"/>
      <c r="Q40" s="174">
        <f>'C)  Berechn. Weidefähige Fläche'!J40</f>
        <v>0</v>
      </c>
      <c r="R40" s="529"/>
    </row>
    <row r="41" spans="1:22" s="115" customFormat="1" ht="38.25" customHeight="1">
      <c r="H41" s="447" t="str">
        <f>'C)  Berechn. Weidefähige Fläche'!A41</f>
        <v>Nr. 30</v>
      </c>
      <c r="I41" s="448">
        <f>'C)  Berechn. Weidefähige Fläche'!B38</f>
        <v>0</v>
      </c>
      <c r="J41" s="448"/>
      <c r="K41" s="116">
        <f t="shared" si="2"/>
        <v>0</v>
      </c>
      <c r="L41" s="448"/>
      <c r="M41" s="448"/>
      <c r="N41" s="448"/>
      <c r="O41" s="448"/>
      <c r="P41" s="449"/>
      <c r="Q41" s="174">
        <f>'C)  Berechn. Weidefähige Fläche'!J41</f>
        <v>0</v>
      </c>
      <c r="R41" s="529"/>
    </row>
    <row r="42" spans="1:22" s="115" customFormat="1" ht="38.25" customHeight="1">
      <c r="H42" s="447" t="str">
        <f>'C)  Berechn. Weidefähige Fläche'!A42</f>
        <v>Nr. 31</v>
      </c>
      <c r="I42" s="448">
        <f>'C)  Berechn. Weidefähige Fläche'!B39</f>
        <v>0</v>
      </c>
      <c r="J42" s="448"/>
      <c r="K42" s="116">
        <f t="shared" si="2"/>
        <v>0</v>
      </c>
      <c r="L42" s="448"/>
      <c r="M42" s="448"/>
      <c r="N42" s="448"/>
      <c r="O42" s="448"/>
      <c r="P42" s="449"/>
      <c r="Q42" s="174">
        <f>'C)  Berechn. Weidefähige Fläche'!J42</f>
        <v>0</v>
      </c>
      <c r="R42" s="529"/>
    </row>
    <row r="43" spans="1:22" s="115" customFormat="1" ht="38.25" customHeight="1">
      <c r="H43" s="447" t="str">
        <f>'C)  Berechn. Weidefähige Fläche'!A43</f>
        <v>Nr. 32</v>
      </c>
      <c r="I43" s="448">
        <f>'C)  Berechn. Weidefähige Fläche'!B40</f>
        <v>0</v>
      </c>
      <c r="J43" s="448"/>
      <c r="K43" s="116">
        <f t="shared" si="2"/>
        <v>0</v>
      </c>
      <c r="L43" s="448"/>
      <c r="M43" s="448"/>
      <c r="N43" s="448"/>
      <c r="O43" s="448"/>
      <c r="P43" s="449"/>
      <c r="Q43" s="174">
        <f>'C)  Berechn. Weidefähige Fläche'!J43</f>
        <v>0</v>
      </c>
      <c r="R43" s="529"/>
      <c r="T43" s="452" t="s">
        <v>181</v>
      </c>
    </row>
    <row r="44" spans="1:22" s="115" customFormat="1" ht="38.25" customHeight="1">
      <c r="H44" s="447" t="str">
        <f>'C)  Berechn. Weidefähige Fläche'!A44</f>
        <v>Nr. 33</v>
      </c>
      <c r="I44" s="448">
        <f>'C)  Berechn. Weidefähige Fläche'!B41</f>
        <v>0</v>
      </c>
      <c r="J44" s="448"/>
      <c r="K44" s="116">
        <f t="shared" si="2"/>
        <v>0</v>
      </c>
      <c r="L44" s="448"/>
      <c r="M44" s="448"/>
      <c r="N44" s="448"/>
      <c r="O44" s="448"/>
      <c r="P44" s="449"/>
      <c r="Q44" s="174">
        <f>'C)  Berechn. Weidefähige Fläche'!J44</f>
        <v>0</v>
      </c>
      <c r="R44" s="529"/>
      <c r="T44" s="452" t="s">
        <v>182</v>
      </c>
      <c r="U44" s="478">
        <f>Q47</f>
        <v>0</v>
      </c>
    </row>
    <row r="45" spans="1:22" s="115" customFormat="1" ht="38.25" customHeight="1">
      <c r="H45" s="447" t="str">
        <f>'C)  Berechn. Weidefähige Fläche'!A45</f>
        <v>Nr. 34</v>
      </c>
      <c r="I45" s="448">
        <f>'C)  Berechn. Weidefähige Fläche'!B42</f>
        <v>0</v>
      </c>
      <c r="J45" s="448"/>
      <c r="K45" s="116">
        <f t="shared" si="2"/>
        <v>0</v>
      </c>
      <c r="L45" s="448"/>
      <c r="M45" s="448"/>
      <c r="N45" s="448"/>
      <c r="O45" s="448"/>
      <c r="P45" s="449"/>
      <c r="Q45" s="174">
        <f>'C)  Berechn. Weidefähige Fläche'!J45</f>
        <v>0</v>
      </c>
      <c r="R45" s="529"/>
      <c r="T45" s="452" t="s">
        <v>183</v>
      </c>
      <c r="U45" s="478">
        <f>Q47</f>
        <v>0</v>
      </c>
    </row>
    <row r="46" spans="1:22" s="115" customFormat="1" ht="38.25" customHeight="1">
      <c r="H46" s="447" t="str">
        <f>'C)  Berechn. Weidefähige Fläche'!A46</f>
        <v>Nr. 35</v>
      </c>
      <c r="I46" s="448">
        <f>'C)  Berechn. Weidefähige Fläche'!B43</f>
        <v>0</v>
      </c>
      <c r="J46" s="448"/>
      <c r="K46" s="116">
        <f t="shared" si="2"/>
        <v>0</v>
      </c>
      <c r="L46" s="448"/>
      <c r="M46" s="448"/>
      <c r="N46" s="448"/>
      <c r="O46" s="448"/>
      <c r="P46" s="449"/>
      <c r="Q46" s="174">
        <f>'C)  Berechn. Weidefähige Fläche'!J46</f>
        <v>0</v>
      </c>
      <c r="R46" s="529"/>
      <c r="T46" s="452" t="s">
        <v>252</v>
      </c>
      <c r="U46" s="115">
        <f>'B) Tierkategorien'!D15*0.5</f>
        <v>0</v>
      </c>
    </row>
    <row r="47" spans="1:22" s="115" customFormat="1" ht="38.25" customHeight="1">
      <c r="K47" s="450"/>
      <c r="L47" s="451"/>
      <c r="M47" s="451"/>
      <c r="P47" s="188" t="s">
        <v>71</v>
      </c>
      <c r="Q47" s="187">
        <f>SUM(Q8:Q46)</f>
        <v>0</v>
      </c>
      <c r="R47" s="175"/>
      <c r="U47" s="115">
        <f>IF(U45&lt;U46,U45,U46)</f>
        <v>0</v>
      </c>
      <c r="V47" s="115" t="e">
        <f>IF(#REF!&lt;#REF!,#REF!,#REF!)</f>
        <v>#REF!</v>
      </c>
    </row>
    <row r="48" spans="1:22" s="115" customFormat="1" ht="84" customHeight="1">
      <c r="H48" s="452"/>
      <c r="N48" s="453"/>
      <c r="O48" s="453"/>
      <c r="P48" s="453"/>
    </row>
    <row r="49" spans="8:18" s="115" customFormat="1" ht="39" customHeight="1">
      <c r="H49" s="452"/>
    </row>
    <row r="50" spans="8:18" s="115" customFormat="1" ht="39" customHeight="1">
      <c r="H50" s="479"/>
      <c r="I50" s="479"/>
      <c r="J50" s="479"/>
      <c r="K50" s="479"/>
      <c r="L50" s="479"/>
      <c r="M50" s="479"/>
    </row>
    <row r="51" spans="8:18" s="115" customFormat="1" ht="39" customHeight="1">
      <c r="H51" s="480"/>
      <c r="I51" s="481"/>
      <c r="J51" s="481"/>
      <c r="K51" s="481"/>
      <c r="L51" s="481"/>
      <c r="M51" s="481"/>
    </row>
    <row r="52" spans="8:18" s="115" customFormat="1" ht="60" customHeight="1">
      <c r="H52" s="482"/>
      <c r="I52" s="483"/>
      <c r="J52" s="483"/>
      <c r="K52" s="649"/>
      <c r="L52" s="650"/>
      <c r="M52" s="650"/>
      <c r="N52" s="651"/>
      <c r="O52" s="651"/>
      <c r="P52" s="651"/>
      <c r="Q52" s="652"/>
      <c r="R52" s="652"/>
    </row>
    <row r="53" spans="8:18" ht="15" customHeight="1">
      <c r="H53" s="97"/>
      <c r="I53" s="97"/>
      <c r="J53" s="97"/>
      <c r="K53" s="97"/>
      <c r="L53" s="97"/>
      <c r="M53" s="129"/>
    </row>
    <row r="54" spans="8:18" ht="15">
      <c r="H54" s="97"/>
      <c r="I54" s="97"/>
      <c r="J54" s="97"/>
      <c r="K54" s="97"/>
      <c r="L54" s="97"/>
      <c r="M54" s="129"/>
    </row>
    <row r="55" spans="8:18" ht="42" customHeight="1">
      <c r="H55" s="574"/>
      <c r="I55" s="574"/>
      <c r="J55" s="574"/>
      <c r="K55" s="574"/>
      <c r="L55" s="574"/>
      <c r="M55" s="574"/>
    </row>
    <row r="56" spans="8:18" ht="15">
      <c r="H56" s="130"/>
      <c r="I56" s="130"/>
      <c r="J56" s="130"/>
      <c r="K56" s="130"/>
      <c r="L56" s="130"/>
      <c r="M56" s="129"/>
      <c r="N56" s="84"/>
      <c r="O56" s="84"/>
      <c r="P56" s="84"/>
      <c r="Q56" s="84"/>
      <c r="R56" s="84"/>
    </row>
    <row r="57" spans="8:18">
      <c r="H57" s="98"/>
      <c r="I57" s="99"/>
      <c r="J57" s="99"/>
      <c r="K57" s="100"/>
      <c r="L57" s="100"/>
      <c r="M57" s="100"/>
      <c r="N57" s="101"/>
      <c r="O57" s="101"/>
      <c r="P57" s="101"/>
      <c r="Q57" s="84"/>
      <c r="R57" s="84"/>
    </row>
    <row r="58" spans="8:18" ht="42.75" hidden="1" customHeight="1">
      <c r="H58" s="130"/>
      <c r="I58" s="84"/>
      <c r="J58" s="84"/>
      <c r="K58" s="92"/>
      <c r="L58" s="92"/>
      <c r="M58" s="102"/>
      <c r="N58" s="84"/>
      <c r="O58" s="84"/>
      <c r="P58" s="84"/>
      <c r="Q58" s="84"/>
      <c r="R58" s="84"/>
    </row>
    <row r="59" spans="8:18" ht="57" customHeight="1">
      <c r="H59" s="103"/>
      <c r="I59" s="98"/>
      <c r="J59" s="98"/>
      <c r="K59" s="104"/>
      <c r="L59" s="104"/>
      <c r="M59" s="105"/>
      <c r="N59" s="572"/>
      <c r="O59" s="572"/>
      <c r="P59" s="572"/>
      <c r="Q59" s="573"/>
      <c r="R59" s="573"/>
    </row>
    <row r="60" spans="8:18" ht="57" customHeight="1">
      <c r="H60" s="84"/>
      <c r="I60" s="84"/>
      <c r="J60" s="84"/>
      <c r="K60" s="84"/>
      <c r="L60" s="84"/>
      <c r="M60" s="84"/>
      <c r="N60" s="84"/>
      <c r="O60" s="84"/>
      <c r="P60" s="84"/>
      <c r="Q60" s="84"/>
      <c r="R60" s="84"/>
    </row>
    <row r="64" spans="8:18">
      <c r="Q64" s="106"/>
      <c r="R64" s="106"/>
    </row>
    <row r="65" spans="8:18">
      <c r="Q65" s="106"/>
      <c r="R65" s="106"/>
    </row>
    <row r="68" spans="8:18" ht="19.5">
      <c r="H68" s="107"/>
    </row>
    <row r="71" spans="8:18">
      <c r="H71" s="106"/>
      <c r="I71" s="106"/>
      <c r="J71" s="106"/>
      <c r="K71" s="106"/>
    </row>
    <row r="72" spans="8:18">
      <c r="H72" s="106"/>
      <c r="I72" s="106"/>
      <c r="J72" s="106"/>
      <c r="K72" s="106"/>
    </row>
    <row r="73" spans="8:18">
      <c r="H73" s="108"/>
      <c r="I73" s="109"/>
      <c r="J73" s="109"/>
      <c r="K73" s="110"/>
      <c r="L73" s="110"/>
      <c r="M73" s="110"/>
      <c r="N73" s="110"/>
      <c r="O73" s="110"/>
      <c r="P73" s="110"/>
      <c r="Q73" s="110"/>
      <c r="R73" s="110"/>
    </row>
    <row r="74" spans="8:18">
      <c r="H74" s="101"/>
      <c r="I74" s="111"/>
      <c r="J74" s="111"/>
      <c r="K74" s="111"/>
      <c r="L74" s="112"/>
      <c r="M74" s="113"/>
      <c r="N74" s="113"/>
      <c r="O74" s="113"/>
      <c r="P74" s="113"/>
      <c r="Q74" s="114"/>
      <c r="R74" s="114"/>
    </row>
    <row r="75" spans="8:18">
      <c r="H75" s="101"/>
      <c r="I75" s="111"/>
      <c r="J75" s="111"/>
      <c r="K75" s="111"/>
      <c r="L75" s="112"/>
      <c r="M75" s="113"/>
      <c r="N75" s="113"/>
      <c r="O75" s="113"/>
      <c r="P75" s="113"/>
      <c r="Q75" s="114"/>
      <c r="R75" s="114"/>
    </row>
  </sheetData>
  <sheetProtection algorithmName="SHA-512" hashValue="Y6H8RBNJVmAnpkAZG2UXGWKWR2QTwz+bSLz/f7YELZZ7d5ijdXls0obYaUdyQroQ872o6hlkQrI8kJzXhc3pNw==" saltValue="s+1QndBh6+UgagLIE6grtg==" spinCount="100000" sheet="1" objects="1" scenarios="1"/>
  <mergeCells count="17">
    <mergeCell ref="N59:R59"/>
    <mergeCell ref="I10:K10"/>
    <mergeCell ref="L10:P10"/>
    <mergeCell ref="J11:K11"/>
    <mergeCell ref="K52:M52"/>
    <mergeCell ref="N52:R52"/>
    <mergeCell ref="H55:M55"/>
    <mergeCell ref="A1:R2"/>
    <mergeCell ref="A27:D35"/>
    <mergeCell ref="I7:K7"/>
    <mergeCell ref="L7:P7"/>
    <mergeCell ref="I8:K8"/>
    <mergeCell ref="I9:K9"/>
    <mergeCell ref="L9:P9"/>
    <mergeCell ref="A3:R5"/>
    <mergeCell ref="A26:D26"/>
    <mergeCell ref="A24:B24"/>
  </mergeCells>
  <conditionalFormatting sqref="C24:D24">
    <cfRule type="containsText" dxfId="2" priority="5" operator="containsText" text="Es müssen mehr Tiere geweidet werden!">
      <formula>NOT(ISERROR(SEARCH("Es müssen mehr Tiere geweidet werden!",C24)))</formula>
    </cfRule>
  </conditionalFormatting>
  <conditionalFormatting sqref="A24">
    <cfRule type="beginsWith" dxfId="1" priority="1" operator="beginsWith" text="Es müssen">
      <formula>LEFT(A24,LEN("Es müssen"))="Es müssen"</formula>
    </cfRule>
    <cfRule type="top10" dxfId="0" priority="2" rank="10"/>
  </conditionalFormatting>
  <dataValidations count="2">
    <dataValidation type="decimal" allowBlank="1" showInputMessage="1" showErrorMessage="1" error="Bitte nur Feldstücke größer/gleich 0,33 ha eintragen!" sqref="J12:J46">
      <formula1>0.33</formula1>
      <formula2>1000</formula2>
    </dataValidation>
    <dataValidation type="decimal" allowBlank="1" showInputMessage="1" showErrorMessage="1" error="Bitte nur Feldstücke größer/gleich 0,2 ha eintragen!" sqref="I12:I46">
      <formula1>0.2</formula1>
      <formula2>1000</formula2>
    </dataValidation>
  </dataValidations>
  <hyperlinks>
    <hyperlink ref="L11" location="Umrechnungshilfe" display="Fläche ist von einer anderen Tierart besetzt (Pferde, Lege- Masthühner, Truthühner, Gänse, Enten). Berechnung der abzugfähigen Fläche siehe Tabellenblatt G "/>
  </hyperlinks>
  <pageMargins left="0" right="0.75000000000000011" top="0.79000000000000015" bottom="0.98" header="0.5" footer="0.5"/>
  <pageSetup paperSize="10" scale="26" fitToHeight="2" orientation="landscape" horizontalDpi="4294967292" verticalDpi="4294967292"/>
  <headerFooter>
    <oddFooter>&amp;L&amp;K000000Weiderechner &amp;C&amp;K000000Stand April 2013&amp;R&amp;"Verdana,Fett"&amp;24&amp;K000000Blatt D</oddFooter>
  </headerFooter>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Tabelle5!$A$1:$A$27</xm:f>
          </x14:formula1>
          <xm:sqref>A8:A22</xm:sqref>
        </x14:dataValidation>
        <x14:dataValidation type="list" allowBlank="1" showInputMessage="1" showErrorMessage="1">
          <x14:formula1>
            <xm:f>Tabelle5!$A$32:$A$47</xm:f>
          </x14:formula1>
          <xm:sqref>R12:R47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7030A0"/>
    <pageSetUpPr fitToPage="1"/>
  </sheetPr>
  <dimension ref="A1:H44"/>
  <sheetViews>
    <sheetView workbookViewId="0">
      <selection activeCell="F9" sqref="F9"/>
    </sheetView>
  </sheetViews>
  <sheetFormatPr baseColWidth="10" defaultRowHeight="12.75"/>
  <cols>
    <col min="1" max="1" width="27.5" customWidth="1"/>
    <col min="2" max="2" width="15.5" customWidth="1"/>
    <col min="3" max="3" width="10.875" hidden="1" customWidth="1"/>
    <col min="4" max="4" width="19" customWidth="1"/>
    <col min="7" max="7" width="16" customWidth="1"/>
    <col min="8" max="8" width="13" customWidth="1"/>
  </cols>
  <sheetData>
    <row r="1" spans="1:8" s="115" customFormat="1"/>
    <row r="2" spans="1:8" s="115" customFormat="1" ht="18">
      <c r="A2" s="486" t="s">
        <v>75</v>
      </c>
    </row>
    <row r="3" spans="1:8" s="115" customFormat="1"/>
    <row r="4" spans="1:8" s="115" customFormat="1" ht="18">
      <c r="A4" s="486"/>
    </row>
    <row r="5" spans="1:8" s="115" customFormat="1" ht="20.100000000000001" customHeight="1">
      <c r="A5" s="665" t="s">
        <v>88</v>
      </c>
      <c r="B5" s="665"/>
      <c r="C5" s="665"/>
      <c r="D5" s="665"/>
      <c r="E5" s="665"/>
      <c r="F5" s="665"/>
      <c r="G5" s="665"/>
      <c r="H5" s="487"/>
    </row>
    <row r="6" spans="1:8" s="115" customFormat="1" ht="20.100000000000001" customHeight="1">
      <c r="A6" s="488"/>
      <c r="B6" s="488"/>
      <c r="C6" s="488"/>
      <c r="D6" s="488"/>
      <c r="E6" s="488"/>
      <c r="F6" s="488"/>
      <c r="G6" s="488"/>
      <c r="H6" s="457"/>
    </row>
    <row r="7" spans="1:8" s="115" customFormat="1" ht="18">
      <c r="A7" s="486" t="s">
        <v>124</v>
      </c>
    </row>
    <row r="8" spans="1:8" s="115" customFormat="1" ht="42.95" customHeight="1">
      <c r="A8" s="489" t="s">
        <v>89</v>
      </c>
      <c r="B8" s="490" t="s">
        <v>122</v>
      </c>
      <c r="C8" s="491" t="s">
        <v>91</v>
      </c>
      <c r="D8" s="490" t="s">
        <v>123</v>
      </c>
    </row>
    <row r="9" spans="1:8" s="115" customFormat="1" ht="18.75" customHeight="1">
      <c r="A9" s="417" t="s">
        <v>92</v>
      </c>
      <c r="B9" s="73"/>
      <c r="C9" s="417">
        <v>1E-3</v>
      </c>
      <c r="D9" s="492">
        <f>B9*C9</f>
        <v>0</v>
      </c>
    </row>
    <row r="10" spans="1:8" s="115" customFormat="1" ht="18.75" customHeight="1">
      <c r="A10" s="417" t="s">
        <v>93</v>
      </c>
      <c r="B10" s="73"/>
      <c r="C10" s="417">
        <v>4.0000000000000002E-4</v>
      </c>
      <c r="D10" s="492">
        <f>B10*C10</f>
        <v>0</v>
      </c>
    </row>
    <row r="11" spans="1:8" s="115" customFormat="1" ht="18.75" customHeight="1">
      <c r="A11" s="417" t="s">
        <v>94</v>
      </c>
      <c r="B11" s="73"/>
      <c r="C11" s="417">
        <v>1E-3</v>
      </c>
      <c r="D11" s="492">
        <f>B11*C11</f>
        <v>0</v>
      </c>
    </row>
    <row r="12" spans="1:8" s="115" customFormat="1" ht="18.75" customHeight="1">
      <c r="A12" s="417" t="s">
        <v>95</v>
      </c>
      <c r="B12" s="73"/>
      <c r="C12" s="493">
        <v>1.5E-3</v>
      </c>
      <c r="D12" s="492">
        <f>B12*C12</f>
        <v>0</v>
      </c>
    </row>
    <row r="13" spans="1:8" s="115" customFormat="1" ht="18.75" customHeight="1" thickBot="1">
      <c r="A13" s="417" t="s">
        <v>96</v>
      </c>
      <c r="B13" s="86"/>
      <c r="C13" s="494">
        <v>4.4999999999999999E-4</v>
      </c>
      <c r="D13" s="495">
        <f>B13*C13</f>
        <v>0</v>
      </c>
    </row>
    <row r="14" spans="1:8" s="115" customFormat="1" ht="18.75" customHeight="1" thickBot="1">
      <c r="B14" s="496" t="s">
        <v>71</v>
      </c>
      <c r="C14" s="497"/>
      <c r="D14" s="498">
        <f>SUM(D9:D13)</f>
        <v>0</v>
      </c>
    </row>
    <row r="15" spans="1:8" s="115" customFormat="1">
      <c r="A15" s="383"/>
    </row>
    <row r="16" spans="1:8" s="115" customFormat="1">
      <c r="A16" s="383"/>
      <c r="B16" s="383"/>
      <c r="C16" s="383"/>
      <c r="D16" s="383"/>
    </row>
    <row r="17" spans="1:8" s="115" customFormat="1">
      <c r="A17" s="383"/>
      <c r="B17" s="383"/>
      <c r="C17" s="383"/>
      <c r="D17" s="383"/>
    </row>
    <row r="18" spans="1:8" s="115" customFormat="1" ht="25.5" customHeight="1">
      <c r="A18" s="499" t="s">
        <v>10</v>
      </c>
      <c r="B18" s="666" t="s">
        <v>11</v>
      </c>
      <c r="C18" s="667"/>
      <c r="D18" s="667"/>
      <c r="E18" s="667"/>
      <c r="F18" s="667"/>
      <c r="G18" s="667"/>
      <c r="H18" s="668"/>
    </row>
    <row r="19" spans="1:8" s="115" customFormat="1" ht="57.75" customHeight="1">
      <c r="A19" s="500" t="s">
        <v>8</v>
      </c>
      <c r="B19" s="669" t="s">
        <v>137</v>
      </c>
      <c r="C19" s="669"/>
      <c r="D19" s="669"/>
      <c r="E19" s="669"/>
      <c r="F19" s="669"/>
      <c r="G19" s="669"/>
      <c r="H19" s="669"/>
    </row>
    <row r="20" spans="1:8" s="115" customFormat="1" ht="72.75" customHeight="1">
      <c r="A20" s="501" t="s">
        <v>74</v>
      </c>
      <c r="B20" s="671" t="s">
        <v>73</v>
      </c>
      <c r="C20" s="671"/>
      <c r="D20" s="671"/>
      <c r="E20" s="671"/>
      <c r="F20" s="671"/>
      <c r="G20" s="671"/>
      <c r="H20" s="671"/>
    </row>
    <row r="21" spans="1:8" s="115" customFormat="1" ht="19.5" customHeight="1">
      <c r="A21" s="502"/>
      <c r="B21" s="672"/>
      <c r="C21" s="672"/>
      <c r="D21" s="672"/>
      <c r="E21" s="672"/>
      <c r="F21" s="672"/>
      <c r="G21" s="672"/>
      <c r="H21" s="672"/>
    </row>
    <row r="22" spans="1:8" s="115" customFormat="1" ht="19.5" customHeight="1">
      <c r="A22" s="502"/>
      <c r="B22" s="432"/>
      <c r="C22" s="432"/>
      <c r="D22" s="432"/>
      <c r="E22" s="432"/>
      <c r="F22" s="432"/>
      <c r="G22" s="432"/>
      <c r="H22" s="432"/>
    </row>
    <row r="23" spans="1:8" s="115" customFormat="1" ht="19.5" customHeight="1">
      <c r="A23" s="502"/>
      <c r="B23" s="432"/>
      <c r="C23" s="432"/>
      <c r="D23" s="432"/>
      <c r="E23" s="432"/>
      <c r="F23" s="432"/>
      <c r="G23" s="432"/>
      <c r="H23" s="432"/>
    </row>
    <row r="24" spans="1:8" s="115" customFormat="1" ht="33.950000000000003" customHeight="1">
      <c r="A24" s="503"/>
      <c r="B24" s="503"/>
      <c r="C24" s="503"/>
      <c r="D24" s="503"/>
      <c r="E24" s="503"/>
      <c r="F24" s="503"/>
      <c r="G24" s="503"/>
      <c r="H24" s="503"/>
    </row>
    <row r="25" spans="1:8" s="115" customFormat="1" ht="23.1" customHeight="1">
      <c r="A25" s="663" t="s">
        <v>76</v>
      </c>
      <c r="B25" s="663"/>
      <c r="C25" s="663"/>
      <c r="D25" s="663"/>
      <c r="E25" s="663"/>
      <c r="F25" s="663"/>
      <c r="G25" s="663"/>
      <c r="H25" s="504"/>
    </row>
    <row r="26" spans="1:8" s="115" customFormat="1" ht="79.5" customHeight="1">
      <c r="A26" s="654" t="s">
        <v>79</v>
      </c>
      <c r="B26" s="655"/>
      <c r="C26" s="655"/>
      <c r="D26" s="655"/>
      <c r="E26" s="655"/>
      <c r="F26" s="655"/>
      <c r="G26" s="655"/>
      <c r="H26" s="670"/>
    </row>
    <row r="27" spans="1:8" s="115" customFormat="1" ht="17.25" customHeight="1">
      <c r="A27" s="505"/>
      <c r="B27" s="505"/>
      <c r="C27" s="505"/>
      <c r="D27" s="505"/>
      <c r="E27" s="505"/>
      <c r="F27" s="505"/>
      <c r="G27" s="505"/>
      <c r="H27" s="505"/>
    </row>
    <row r="28" spans="1:8" s="115" customFormat="1" ht="17.25" customHeight="1">
      <c r="A28" s="505"/>
      <c r="B28" s="505"/>
      <c r="C28" s="505"/>
      <c r="D28" s="505"/>
      <c r="E28" s="505"/>
      <c r="F28" s="505"/>
      <c r="G28" s="505"/>
      <c r="H28" s="505"/>
    </row>
    <row r="29" spans="1:8" s="115" customFormat="1" ht="18.75" customHeight="1">
      <c r="A29" s="664" t="s">
        <v>70</v>
      </c>
      <c r="B29" s="664"/>
      <c r="C29" s="664"/>
      <c r="D29" s="664"/>
      <c r="E29" s="664"/>
      <c r="F29" s="664"/>
      <c r="G29" s="664"/>
      <c r="H29" s="505"/>
    </row>
    <row r="30" spans="1:8" s="115" customFormat="1" ht="62.25" customHeight="1">
      <c r="A30" s="654" t="s">
        <v>256</v>
      </c>
      <c r="B30" s="661"/>
      <c r="C30" s="661"/>
      <c r="D30" s="661"/>
      <c r="E30" s="661"/>
      <c r="F30" s="661"/>
      <c r="G30" s="661"/>
      <c r="H30" s="662"/>
    </row>
    <row r="31" spans="1:8" s="115" customFormat="1" ht="14.25">
      <c r="A31" s="506"/>
      <c r="B31" s="504"/>
      <c r="C31" s="504"/>
      <c r="D31" s="504"/>
      <c r="E31" s="504"/>
      <c r="F31" s="504"/>
      <c r="G31" s="504"/>
      <c r="H31" s="504"/>
    </row>
    <row r="32" spans="1:8" s="115" customFormat="1">
      <c r="A32" s="504"/>
      <c r="B32" s="504"/>
      <c r="C32" s="504"/>
      <c r="D32" s="504"/>
      <c r="E32" s="504"/>
      <c r="F32" s="504"/>
      <c r="G32" s="504"/>
      <c r="H32" s="504"/>
    </row>
    <row r="33" spans="1:8" s="115" customFormat="1" ht="32.1" customHeight="1">
      <c r="A33" s="660" t="s">
        <v>134</v>
      </c>
      <c r="B33" s="660"/>
      <c r="C33" s="660"/>
      <c r="D33" s="660"/>
      <c r="E33" s="660"/>
      <c r="F33" s="660"/>
      <c r="G33" s="487"/>
    </row>
    <row r="34" spans="1:8" s="115" customFormat="1" ht="90" customHeight="1">
      <c r="A34" s="657" t="s">
        <v>138</v>
      </c>
      <c r="B34" s="658"/>
      <c r="C34" s="658"/>
      <c r="D34" s="658"/>
      <c r="E34" s="658"/>
      <c r="F34" s="658"/>
      <c r="G34" s="658"/>
      <c r="H34" s="659"/>
    </row>
    <row r="35" spans="1:8" s="115" customFormat="1" hidden="1"/>
    <row r="36" spans="1:8" s="115" customFormat="1" ht="15" customHeight="1"/>
    <row r="37" spans="1:8" s="115" customFormat="1" ht="14.1" customHeight="1"/>
    <row r="38" spans="1:8" s="115" customFormat="1" ht="34.5" customHeight="1">
      <c r="A38" s="653" t="s">
        <v>284</v>
      </c>
      <c r="B38" s="653"/>
      <c r="C38" s="653"/>
      <c r="D38" s="653"/>
      <c r="E38" s="653"/>
      <c r="F38" s="653"/>
      <c r="G38" s="653"/>
    </row>
    <row r="39" spans="1:8" s="115" customFormat="1" ht="92.25" customHeight="1">
      <c r="A39" s="654" t="s">
        <v>285</v>
      </c>
      <c r="B39" s="655"/>
      <c r="C39" s="655"/>
      <c r="D39" s="655"/>
      <c r="E39" s="655"/>
      <c r="F39" s="655"/>
      <c r="G39" s="655"/>
      <c r="H39" s="656"/>
    </row>
    <row r="40" spans="1:8" s="115" customFormat="1" ht="15">
      <c r="A40" s="507"/>
    </row>
    <row r="41" spans="1:8" s="115" customFormat="1" ht="15">
      <c r="A41" s="507"/>
    </row>
    <row r="42" spans="1:8" s="115" customFormat="1" ht="3" customHeight="1"/>
    <row r="43" spans="1:8" s="115" customFormat="1" ht="15.95" customHeight="1"/>
    <row r="44" spans="1:8" ht="15.95" customHeight="1"/>
  </sheetData>
  <sheetProtection algorithmName="SHA-512" hashValue="JNEx6HlxAnksBfopjKrrk2JmL7zUMSYMdoTplHHANK9CjHY2GNxxvh1jQdEYZE7bNjTuFA28XC62rPu0vSuAug==" saltValue="4ppU6TE07RUx/8IWBr2Zaw==" spinCount="100000" sheet="1" objects="1" scenarios="1"/>
  <mergeCells count="13">
    <mergeCell ref="A25:G25"/>
    <mergeCell ref="A29:G29"/>
    <mergeCell ref="A5:G5"/>
    <mergeCell ref="B18:H18"/>
    <mergeCell ref="B19:H19"/>
    <mergeCell ref="A26:H26"/>
    <mergeCell ref="B20:H20"/>
    <mergeCell ref="B21:H21"/>
    <mergeCell ref="A38:G38"/>
    <mergeCell ref="A39:H39"/>
    <mergeCell ref="A34:H34"/>
    <mergeCell ref="A33:F33"/>
    <mergeCell ref="A30:H30"/>
  </mergeCells>
  <phoneticPr fontId="6" type="noConversion"/>
  <pageMargins left="0.7" right="0.7" top="0.78740157499999996" bottom="0.78740157499999996" header="0.3" footer="0.3"/>
  <pageSetup paperSize="9" scale="59" orientation="portrait" verticalDpi="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2:Q82"/>
  <sheetViews>
    <sheetView zoomScale="90" zoomScaleNormal="90" workbookViewId="0">
      <selection activeCell="F6" sqref="F6:I12"/>
    </sheetView>
  </sheetViews>
  <sheetFormatPr baseColWidth="10" defaultRowHeight="12.75"/>
  <cols>
    <col min="1" max="1" width="29.625" customWidth="1"/>
    <col min="2" max="2" width="16.375" customWidth="1"/>
    <col min="3" max="3" width="16.5" customWidth="1"/>
    <col min="4" max="4" width="16.875" customWidth="1"/>
    <col min="5" max="5" width="18.875" customWidth="1"/>
    <col min="6" max="6" width="20.375" customWidth="1"/>
    <col min="7" max="7" width="13.125" customWidth="1"/>
    <col min="8" max="8" width="16.875" customWidth="1"/>
    <col min="9" max="9" width="19.875" customWidth="1"/>
    <col min="10" max="10" width="14" customWidth="1"/>
    <col min="11" max="11" width="12.875" customWidth="1"/>
    <col min="12" max="12" width="14" customWidth="1"/>
    <col min="13" max="13" width="17.5" customWidth="1"/>
    <col min="14" max="14" width="14.875" customWidth="1"/>
  </cols>
  <sheetData>
    <row r="2" spans="1:17" ht="18">
      <c r="A2" s="683" t="s">
        <v>177</v>
      </c>
      <c r="B2" s="683"/>
      <c r="C2" s="683">
        <v>2020</v>
      </c>
      <c r="D2" s="683"/>
    </row>
    <row r="4" spans="1:17" s="250" customFormat="1" ht="21" customHeight="1">
      <c r="A4" s="349" t="s">
        <v>178</v>
      </c>
      <c r="B4" s="673"/>
      <c r="C4" s="673"/>
      <c r="D4" s="673"/>
    </row>
    <row r="5" spans="1:17" s="250" customFormat="1" ht="21" customHeight="1">
      <c r="A5" s="349" t="s">
        <v>180</v>
      </c>
      <c r="B5" s="673"/>
      <c r="C5" s="673"/>
      <c r="D5" s="673"/>
    </row>
    <row r="6" spans="1:17" s="250" customFormat="1" ht="21" customHeight="1">
      <c r="A6" s="349" t="s">
        <v>179</v>
      </c>
      <c r="B6" s="673"/>
      <c r="C6" s="673"/>
      <c r="D6" s="673"/>
    </row>
    <row r="7" spans="1:17" s="250" customFormat="1" ht="21" customHeight="1">
      <c r="A7" s="349" t="s">
        <v>139</v>
      </c>
      <c r="B7" s="673"/>
      <c r="C7" s="673"/>
      <c r="D7" s="673"/>
    </row>
    <row r="8" spans="1:17" s="250" customFormat="1" ht="15">
      <c r="B8" s="674"/>
      <c r="C8" s="674"/>
      <c r="D8" s="674"/>
    </row>
    <row r="9" spans="1:17" s="250" customFormat="1" ht="15"/>
    <row r="10" spans="1:17" ht="27" customHeight="1">
      <c r="A10" s="683" t="s">
        <v>234</v>
      </c>
      <c r="B10" s="683"/>
      <c r="C10" s="683"/>
      <c r="D10" s="683"/>
    </row>
    <row r="11" spans="1:17" ht="23.1" customHeight="1">
      <c r="A11" s="351"/>
      <c r="B11" s="252" t="s">
        <v>235</v>
      </c>
    </row>
    <row r="12" spans="1:17" ht="33" customHeight="1">
      <c r="A12" s="349" t="s">
        <v>236</v>
      </c>
      <c r="B12" s="253"/>
    </row>
    <row r="13" spans="1:17" s="3" customFormat="1" ht="26.1" customHeight="1">
      <c r="A13" s="346" t="s">
        <v>237</v>
      </c>
      <c r="B13" s="354"/>
      <c r="D13" s="347"/>
      <c r="E13" s="347"/>
      <c r="F13" s="347"/>
      <c r="G13" s="348"/>
      <c r="H13" s="348"/>
      <c r="I13" s="348"/>
      <c r="J13" s="348"/>
      <c r="K13" s="348"/>
      <c r="L13" s="348"/>
      <c r="M13" s="348"/>
      <c r="N13" s="348"/>
      <c r="O13" s="348"/>
      <c r="P13" s="347"/>
      <c r="Q13" s="347"/>
    </row>
    <row r="14" spans="1:17" s="2" customFormat="1">
      <c r="B14" s="565"/>
      <c r="C14" s="565"/>
      <c r="D14" s="565"/>
      <c r="E14" s="565"/>
      <c r="F14" s="565"/>
      <c r="G14" s="565"/>
      <c r="H14" s="565"/>
      <c r="I14" s="565"/>
      <c r="J14" s="565"/>
      <c r="K14" s="565"/>
      <c r="L14" s="565"/>
      <c r="M14" s="565"/>
      <c r="N14" s="565"/>
      <c r="O14" s="565"/>
    </row>
    <row r="15" spans="1:17" s="2" customFormat="1">
      <c r="B15" s="565"/>
      <c r="C15" s="565"/>
      <c r="D15" s="565"/>
      <c r="E15" s="565"/>
      <c r="F15" s="565"/>
      <c r="G15" s="565"/>
      <c r="H15" s="565"/>
      <c r="I15" s="565"/>
      <c r="J15" s="565"/>
      <c r="K15" s="565"/>
      <c r="L15" s="565"/>
      <c r="M15" s="565"/>
      <c r="N15" s="565"/>
      <c r="O15" s="565"/>
    </row>
    <row r="16" spans="1:17" ht="36" customHeight="1">
      <c r="A16" s="676" t="s">
        <v>221</v>
      </c>
      <c r="B16" s="676"/>
      <c r="C16" s="676"/>
      <c r="D16" s="676"/>
      <c r="E16" s="676"/>
      <c r="F16" s="676"/>
      <c r="G16" s="676"/>
      <c r="H16" s="676"/>
    </row>
    <row r="17" spans="1:15" s="3" customFormat="1" ht="29.1" customHeight="1">
      <c r="A17" s="675" t="s">
        <v>238</v>
      </c>
      <c r="B17" s="675"/>
      <c r="C17" s="675"/>
      <c r="D17" s="675"/>
      <c r="E17" s="675"/>
      <c r="F17" s="675"/>
      <c r="G17" s="675"/>
      <c r="H17" s="675"/>
      <c r="I17" s="212"/>
      <c r="J17" s="212"/>
      <c r="K17" s="212"/>
      <c r="L17" s="212"/>
      <c r="M17" s="212"/>
      <c r="N17" s="212"/>
      <c r="O17" s="212"/>
    </row>
    <row r="18" spans="1:15" s="353" customFormat="1" ht="30.95" customHeight="1">
      <c r="A18" s="350" t="s">
        <v>218</v>
      </c>
      <c r="B18" s="350" t="s">
        <v>231</v>
      </c>
      <c r="C18" s="350" t="s">
        <v>232</v>
      </c>
      <c r="D18" s="684" t="s">
        <v>233</v>
      </c>
      <c r="E18" s="684"/>
      <c r="F18" s="684"/>
      <c r="G18" s="684"/>
      <c r="H18" s="684"/>
      <c r="I18" s="352"/>
      <c r="J18" s="352"/>
      <c r="K18" s="352"/>
      <c r="L18" s="352"/>
      <c r="M18" s="352"/>
      <c r="N18" s="352"/>
      <c r="O18" s="352"/>
    </row>
    <row r="19" spans="1:15" s="252" customFormat="1" ht="18.95" customHeight="1">
      <c r="A19" s="254"/>
      <c r="B19" s="254"/>
      <c r="C19" s="254"/>
      <c r="D19" s="673"/>
      <c r="E19" s="673"/>
      <c r="F19" s="673"/>
      <c r="G19" s="673"/>
      <c r="H19" s="673"/>
      <c r="I19" s="256"/>
      <c r="J19" s="256"/>
      <c r="K19" s="256"/>
      <c r="L19" s="256"/>
      <c r="M19" s="256"/>
      <c r="N19" s="256"/>
      <c r="O19" s="256"/>
    </row>
    <row r="20" spans="1:15" s="252" customFormat="1" ht="18.95" customHeight="1">
      <c r="A20" s="254"/>
      <c r="B20" s="254"/>
      <c r="C20" s="254"/>
      <c r="D20" s="673"/>
      <c r="E20" s="673"/>
      <c r="F20" s="673"/>
      <c r="G20" s="673"/>
      <c r="H20" s="673"/>
      <c r="I20" s="256"/>
      <c r="J20" s="256"/>
      <c r="K20" s="256"/>
      <c r="L20" s="256"/>
      <c r="M20" s="256"/>
      <c r="N20" s="256"/>
      <c r="O20" s="256"/>
    </row>
    <row r="21" spans="1:15" s="252" customFormat="1" ht="18.95" customHeight="1">
      <c r="A21" s="254"/>
      <c r="B21" s="254"/>
      <c r="C21" s="254"/>
      <c r="D21" s="673"/>
      <c r="E21" s="673"/>
      <c r="F21" s="673"/>
      <c r="G21" s="673"/>
      <c r="H21" s="673"/>
      <c r="I21" s="256"/>
      <c r="J21" s="256"/>
      <c r="K21" s="256"/>
      <c r="L21" s="256"/>
      <c r="M21" s="256"/>
      <c r="N21" s="256"/>
      <c r="O21" s="256"/>
    </row>
    <row r="22" spans="1:15" s="252" customFormat="1" ht="18.95" customHeight="1">
      <c r="A22" s="254"/>
      <c r="B22" s="254"/>
      <c r="C22" s="254"/>
      <c r="D22" s="673"/>
      <c r="E22" s="673"/>
      <c r="F22" s="673"/>
      <c r="G22" s="673"/>
      <c r="H22" s="673"/>
      <c r="I22" s="256"/>
      <c r="J22" s="256"/>
      <c r="K22" s="256"/>
      <c r="L22" s="256"/>
      <c r="M22" s="256"/>
      <c r="N22" s="256"/>
      <c r="O22" s="256"/>
    </row>
    <row r="23" spans="1:15" s="252" customFormat="1" ht="18.95" customHeight="1">
      <c r="A23" s="254"/>
      <c r="B23" s="254"/>
      <c r="C23" s="254"/>
      <c r="D23" s="673"/>
      <c r="E23" s="673"/>
      <c r="F23" s="673"/>
      <c r="G23" s="673"/>
      <c r="H23" s="673"/>
      <c r="I23" s="256"/>
      <c r="J23" s="256"/>
      <c r="K23" s="256"/>
      <c r="L23" s="256"/>
      <c r="M23" s="256"/>
      <c r="N23" s="256"/>
      <c r="O23" s="256"/>
    </row>
    <row r="24" spans="1:15" s="252" customFormat="1" ht="18.95" customHeight="1">
      <c r="A24" s="254"/>
      <c r="B24" s="254"/>
      <c r="C24" s="254"/>
      <c r="D24" s="673"/>
      <c r="E24" s="673"/>
      <c r="F24" s="673"/>
      <c r="G24" s="673"/>
      <c r="H24" s="673"/>
      <c r="I24" s="256"/>
      <c r="J24" s="256"/>
      <c r="K24" s="256"/>
      <c r="L24" s="256"/>
      <c r="M24" s="256"/>
      <c r="N24" s="256"/>
      <c r="O24" s="256"/>
    </row>
    <row r="25" spans="1:15" s="252" customFormat="1" ht="18.95" customHeight="1">
      <c r="A25" s="254"/>
      <c r="B25" s="254"/>
      <c r="C25" s="254"/>
      <c r="D25" s="673"/>
      <c r="E25" s="673"/>
      <c r="F25" s="673"/>
      <c r="G25" s="673"/>
      <c r="H25" s="673"/>
      <c r="I25" s="256"/>
      <c r="J25" s="256"/>
      <c r="K25" s="256"/>
      <c r="L25" s="256"/>
      <c r="M25" s="256"/>
      <c r="N25" s="256"/>
      <c r="O25" s="256"/>
    </row>
    <row r="26" spans="1:15" s="252" customFormat="1" ht="18.95" customHeight="1">
      <c r="A26" s="254"/>
      <c r="B26" s="254"/>
      <c r="C26" s="254"/>
      <c r="D26" s="673"/>
      <c r="E26" s="673"/>
      <c r="F26" s="673"/>
      <c r="G26" s="673"/>
      <c r="H26" s="673"/>
      <c r="I26" s="256"/>
      <c r="J26" s="256"/>
      <c r="K26" s="256"/>
      <c r="L26" s="256"/>
      <c r="M26" s="256"/>
      <c r="N26" s="256"/>
      <c r="O26" s="256"/>
    </row>
    <row r="27" spans="1:15" s="252" customFormat="1" ht="18.95" customHeight="1">
      <c r="A27" s="254"/>
      <c r="B27" s="254"/>
      <c r="C27" s="254"/>
      <c r="D27" s="682"/>
      <c r="E27" s="682"/>
      <c r="F27" s="682"/>
      <c r="G27" s="682"/>
      <c r="H27" s="682"/>
      <c r="I27" s="256"/>
      <c r="J27" s="256"/>
      <c r="K27" s="256"/>
      <c r="L27" s="256"/>
      <c r="M27" s="256"/>
      <c r="N27" s="256"/>
      <c r="O27" s="256"/>
    </row>
    <row r="28" spans="1:15" s="252" customFormat="1" ht="18.95" customHeight="1">
      <c r="A28" s="254"/>
      <c r="B28" s="254"/>
      <c r="C28" s="254"/>
      <c r="D28" s="673"/>
      <c r="E28" s="673"/>
      <c r="F28" s="673"/>
      <c r="G28" s="673"/>
      <c r="H28" s="673"/>
      <c r="I28" s="256"/>
      <c r="J28" s="256"/>
      <c r="K28" s="256"/>
      <c r="L28" s="256"/>
      <c r="M28" s="256"/>
      <c r="N28" s="256"/>
      <c r="O28" s="256"/>
    </row>
    <row r="29" spans="1:15" s="252" customFormat="1" ht="18.95" customHeight="1">
      <c r="A29" s="254"/>
      <c r="B29" s="254"/>
      <c r="C29" s="254"/>
      <c r="D29" s="673"/>
      <c r="E29" s="673"/>
      <c r="F29" s="673"/>
      <c r="G29" s="673"/>
      <c r="H29" s="673"/>
      <c r="I29" s="256"/>
      <c r="J29" s="256"/>
      <c r="K29" s="256"/>
      <c r="L29" s="256"/>
      <c r="M29" s="256"/>
      <c r="N29" s="256"/>
      <c r="O29" s="256"/>
    </row>
    <row r="30" spans="1:15" s="252" customFormat="1" ht="18.95" customHeight="1">
      <c r="A30" s="254"/>
      <c r="B30" s="254"/>
      <c r="C30" s="254"/>
      <c r="D30" s="673"/>
      <c r="E30" s="673"/>
      <c r="F30" s="673"/>
      <c r="G30" s="673"/>
      <c r="H30" s="673"/>
      <c r="I30" s="256"/>
      <c r="J30" s="256"/>
      <c r="K30" s="256"/>
      <c r="L30" s="256"/>
      <c r="M30" s="256"/>
      <c r="N30" s="256"/>
      <c r="O30" s="256"/>
    </row>
    <row r="31" spans="1:15" s="252" customFormat="1" ht="18.95" customHeight="1">
      <c r="A31" s="253"/>
      <c r="B31" s="277"/>
      <c r="C31" s="277"/>
      <c r="D31" s="673"/>
      <c r="E31" s="673"/>
      <c r="F31" s="673"/>
      <c r="G31" s="673"/>
      <c r="H31" s="673"/>
      <c r="I31" s="240"/>
      <c r="J31" s="240"/>
      <c r="K31" s="240"/>
      <c r="L31" s="240"/>
      <c r="M31" s="240"/>
      <c r="N31" s="240"/>
      <c r="O31" s="240"/>
    </row>
    <row r="32" spans="1:15" s="252" customFormat="1" ht="18.95" customHeight="1">
      <c r="A32" s="253"/>
      <c r="B32" s="254"/>
      <c r="C32" s="254"/>
      <c r="D32" s="673"/>
      <c r="E32" s="673"/>
      <c r="F32" s="673"/>
      <c r="G32" s="673"/>
      <c r="H32" s="673"/>
      <c r="I32" s="256"/>
      <c r="J32" s="256"/>
      <c r="K32" s="256"/>
      <c r="L32" s="256"/>
      <c r="M32" s="256"/>
      <c r="N32" s="256"/>
      <c r="O32" s="256"/>
    </row>
    <row r="33" spans="1:15" s="252" customFormat="1" ht="18.95" customHeight="1">
      <c r="A33" s="253"/>
      <c r="B33" s="254"/>
      <c r="C33" s="254"/>
      <c r="D33" s="673"/>
      <c r="E33" s="673"/>
      <c r="F33" s="673"/>
      <c r="G33" s="673"/>
      <c r="H33" s="673"/>
      <c r="I33" s="256"/>
      <c r="J33" s="256"/>
      <c r="K33" s="256"/>
      <c r="L33" s="256"/>
      <c r="M33" s="256"/>
      <c r="N33" s="256"/>
      <c r="O33" s="256"/>
    </row>
    <row r="34" spans="1:15" s="252" customFormat="1" ht="18.95" customHeight="1">
      <c r="A34" s="253"/>
      <c r="B34" s="254"/>
      <c r="C34" s="254"/>
      <c r="D34" s="673"/>
      <c r="E34" s="673"/>
      <c r="F34" s="673"/>
      <c r="G34" s="673"/>
      <c r="H34" s="673"/>
      <c r="I34" s="256"/>
      <c r="J34" s="256"/>
      <c r="K34" s="256"/>
      <c r="L34" s="256"/>
      <c r="M34" s="256"/>
      <c r="N34" s="256"/>
      <c r="O34" s="256"/>
    </row>
    <row r="35" spans="1:15" s="252" customFormat="1" ht="18.95" customHeight="1">
      <c r="A35" s="253"/>
      <c r="B35" s="254"/>
      <c r="C35" s="254"/>
      <c r="D35" s="673"/>
      <c r="E35" s="673"/>
      <c r="F35" s="673"/>
      <c r="G35" s="673"/>
      <c r="H35" s="673"/>
      <c r="I35" s="256"/>
      <c r="J35" s="256"/>
      <c r="K35" s="256"/>
      <c r="L35" s="256"/>
      <c r="M35" s="256"/>
      <c r="N35" s="256"/>
      <c r="O35" s="256"/>
    </row>
    <row r="36" spans="1:15" s="252" customFormat="1" ht="18.95" customHeight="1">
      <c r="A36" s="253"/>
      <c r="B36" s="254"/>
      <c r="C36" s="254"/>
      <c r="D36" s="673"/>
      <c r="E36" s="673"/>
      <c r="F36" s="673"/>
      <c r="G36" s="673"/>
      <c r="H36" s="673"/>
      <c r="I36" s="256"/>
      <c r="J36" s="256"/>
      <c r="K36" s="256"/>
      <c r="L36" s="256"/>
      <c r="M36" s="256"/>
      <c r="N36" s="256"/>
      <c r="O36" s="256"/>
    </row>
    <row r="37" spans="1:15" s="252" customFormat="1" ht="18.95" customHeight="1">
      <c r="A37" s="253"/>
      <c r="B37" s="254"/>
      <c r="C37" s="254"/>
      <c r="D37" s="673"/>
      <c r="E37" s="673"/>
      <c r="F37" s="673"/>
      <c r="G37" s="673"/>
      <c r="H37" s="673"/>
      <c r="I37" s="256"/>
      <c r="J37" s="256"/>
      <c r="K37" s="256"/>
      <c r="L37" s="256"/>
      <c r="M37" s="256"/>
      <c r="N37" s="256"/>
      <c r="O37" s="256"/>
    </row>
    <row r="38" spans="1:15" s="252" customFormat="1" ht="18.95" customHeight="1">
      <c r="A38" s="253"/>
      <c r="B38" s="254"/>
      <c r="C38" s="254"/>
      <c r="D38" s="673"/>
      <c r="E38" s="673"/>
      <c r="F38" s="673"/>
      <c r="G38" s="673"/>
      <c r="H38" s="673"/>
      <c r="I38" s="256"/>
      <c r="J38" s="256"/>
      <c r="K38" s="256"/>
      <c r="L38" s="256"/>
      <c r="M38" s="256"/>
      <c r="N38" s="256"/>
      <c r="O38" s="256"/>
    </row>
    <row r="39" spans="1:15" s="252" customFormat="1" ht="18.95" customHeight="1">
      <c r="A39" s="253"/>
      <c r="B39" s="254"/>
      <c r="C39" s="254"/>
      <c r="D39" s="673"/>
      <c r="E39" s="673"/>
      <c r="F39" s="673"/>
      <c r="G39" s="673"/>
      <c r="H39" s="673"/>
      <c r="I39" s="256"/>
      <c r="J39" s="256"/>
      <c r="K39" s="256"/>
      <c r="L39" s="256"/>
      <c r="M39" s="256"/>
      <c r="N39" s="256"/>
      <c r="O39" s="256"/>
    </row>
    <row r="40" spans="1:15" s="252" customFormat="1" ht="18.95" customHeight="1">
      <c r="A40" s="253"/>
      <c r="B40" s="254"/>
      <c r="C40" s="254"/>
      <c r="D40" s="673"/>
      <c r="E40" s="673"/>
      <c r="F40" s="673"/>
      <c r="G40" s="673"/>
      <c r="H40" s="673"/>
      <c r="I40" s="256"/>
      <c r="J40" s="256"/>
      <c r="K40" s="256"/>
      <c r="L40" s="256"/>
      <c r="M40" s="256"/>
      <c r="N40" s="256"/>
      <c r="O40" s="256"/>
    </row>
    <row r="41" spans="1:15" s="252" customFormat="1" ht="18.95" customHeight="1">
      <c r="A41" s="253"/>
      <c r="B41" s="254"/>
      <c r="C41" s="254"/>
      <c r="D41" s="673"/>
      <c r="E41" s="673"/>
      <c r="F41" s="673"/>
      <c r="G41" s="673"/>
      <c r="H41" s="673"/>
      <c r="I41" s="256"/>
      <c r="J41" s="256"/>
      <c r="K41" s="256"/>
      <c r="L41" s="256"/>
      <c r="M41" s="256"/>
      <c r="N41" s="256"/>
      <c r="O41" s="256"/>
    </row>
    <row r="42" spans="1:15" s="252" customFormat="1" ht="18.95" customHeight="1">
      <c r="A42" s="253"/>
      <c r="B42" s="254"/>
      <c r="C42" s="254"/>
      <c r="D42" s="673"/>
      <c r="E42" s="673"/>
      <c r="F42" s="673"/>
      <c r="G42" s="673"/>
      <c r="H42" s="673"/>
      <c r="I42" s="256"/>
      <c r="J42" s="256"/>
      <c r="K42" s="256"/>
      <c r="L42" s="256"/>
      <c r="M42" s="256"/>
      <c r="N42" s="256"/>
      <c r="O42" s="256"/>
    </row>
    <row r="43" spans="1:15" s="252" customFormat="1" ht="18.95" customHeight="1">
      <c r="A43" s="253"/>
      <c r="B43" s="254"/>
      <c r="C43" s="254"/>
      <c r="D43" s="673"/>
      <c r="E43" s="673"/>
      <c r="F43" s="673"/>
      <c r="G43" s="673"/>
      <c r="H43" s="673"/>
      <c r="I43" s="256"/>
      <c r="J43" s="256"/>
      <c r="K43" s="256"/>
      <c r="L43" s="256"/>
      <c r="M43" s="256"/>
      <c r="N43" s="256"/>
      <c r="O43" s="256"/>
    </row>
    <row r="44" spans="1:15" s="252" customFormat="1" ht="18.95" customHeight="1">
      <c r="A44" s="253"/>
      <c r="B44" s="254"/>
      <c r="C44" s="254"/>
      <c r="D44" s="673"/>
      <c r="E44" s="673"/>
      <c r="F44" s="673"/>
      <c r="G44" s="673"/>
      <c r="H44" s="673"/>
      <c r="I44" s="256"/>
      <c r="J44" s="256"/>
      <c r="K44" s="256"/>
      <c r="L44" s="256"/>
      <c r="M44" s="256"/>
      <c r="N44" s="256"/>
      <c r="O44" s="256"/>
    </row>
    <row r="45" spans="1:15" s="252" customFormat="1" ht="18.95" customHeight="1">
      <c r="A45" s="253"/>
      <c r="B45" s="254"/>
      <c r="C45" s="254"/>
      <c r="D45" s="673"/>
      <c r="E45" s="673"/>
      <c r="F45" s="673"/>
      <c r="G45" s="673"/>
      <c r="H45" s="673"/>
      <c r="I45" s="256"/>
      <c r="J45" s="256"/>
      <c r="K45" s="256"/>
      <c r="L45" s="256"/>
      <c r="M45" s="256"/>
      <c r="N45" s="256"/>
      <c r="O45" s="256"/>
    </row>
    <row r="46" spans="1:15" s="252" customFormat="1" ht="18.95" customHeight="1">
      <c r="A46" s="253"/>
      <c r="B46" s="254"/>
      <c r="C46" s="254"/>
      <c r="D46" s="673"/>
      <c r="E46" s="673"/>
      <c r="F46" s="673"/>
      <c r="G46" s="673"/>
      <c r="H46" s="673"/>
      <c r="I46" s="256"/>
      <c r="J46" s="256"/>
      <c r="K46" s="256"/>
      <c r="L46" s="256"/>
      <c r="M46" s="256"/>
      <c r="N46" s="256"/>
      <c r="O46" s="256"/>
    </row>
    <row r="47" spans="1:15" s="252" customFormat="1" ht="18.95" customHeight="1">
      <c r="A47" s="253"/>
      <c r="B47" s="254"/>
      <c r="C47" s="254"/>
      <c r="D47" s="673"/>
      <c r="E47" s="673"/>
      <c r="F47" s="673"/>
      <c r="G47" s="673"/>
      <c r="H47" s="673"/>
      <c r="I47" s="256"/>
      <c r="J47" s="256"/>
      <c r="K47" s="256"/>
      <c r="L47" s="256"/>
      <c r="M47" s="256"/>
      <c r="N47" s="256"/>
      <c r="O47" s="256"/>
    </row>
    <row r="48" spans="1:15" s="252" customFormat="1" ht="18.95" customHeight="1">
      <c r="A48" s="253"/>
      <c r="B48" s="253"/>
      <c r="C48" s="253"/>
      <c r="D48" s="673"/>
      <c r="E48" s="673"/>
      <c r="F48" s="673"/>
      <c r="G48" s="673"/>
      <c r="H48" s="673"/>
    </row>
    <row r="49" spans="1:8" s="2" customFormat="1"/>
    <row r="50" spans="1:8" s="2" customFormat="1" ht="27" customHeight="1">
      <c r="A50" s="271" t="s">
        <v>196</v>
      </c>
    </row>
    <row r="51" spans="1:8" s="209" customFormat="1" ht="21.95" customHeight="1">
      <c r="A51" s="349" t="s">
        <v>139</v>
      </c>
      <c r="B51" s="680" t="s">
        <v>197</v>
      </c>
      <c r="C51" s="680"/>
      <c r="D51" s="680"/>
      <c r="E51" s="680"/>
      <c r="F51" s="349" t="s">
        <v>231</v>
      </c>
      <c r="G51" s="680" t="s">
        <v>232</v>
      </c>
      <c r="H51" s="680"/>
    </row>
    <row r="52" spans="1:8" s="252" customFormat="1" ht="21" customHeight="1">
      <c r="A52" s="253"/>
      <c r="B52" s="677"/>
      <c r="C52" s="678"/>
      <c r="D52" s="678"/>
      <c r="E52" s="679"/>
      <c r="F52" s="253"/>
      <c r="G52" s="681"/>
      <c r="H52" s="681"/>
    </row>
    <row r="53" spans="1:8" s="252" customFormat="1" ht="21" customHeight="1">
      <c r="A53" s="253"/>
      <c r="B53" s="677"/>
      <c r="C53" s="678"/>
      <c r="D53" s="678"/>
      <c r="E53" s="679"/>
      <c r="F53" s="253"/>
      <c r="G53" s="681"/>
      <c r="H53" s="681"/>
    </row>
    <row r="54" spans="1:8" s="252" customFormat="1" ht="21" customHeight="1">
      <c r="A54" s="253"/>
      <c r="B54" s="677"/>
      <c r="C54" s="678"/>
      <c r="D54" s="678"/>
      <c r="E54" s="679"/>
      <c r="F54" s="253"/>
      <c r="G54" s="681"/>
      <c r="H54" s="681"/>
    </row>
    <row r="55" spans="1:8" s="252" customFormat="1" ht="21" customHeight="1">
      <c r="A55" s="253"/>
      <c r="B55" s="677"/>
      <c r="C55" s="678"/>
      <c r="D55" s="678"/>
      <c r="E55" s="679"/>
      <c r="F55" s="253"/>
      <c r="G55" s="681"/>
      <c r="H55" s="681"/>
    </row>
    <row r="56" spans="1:8" s="252" customFormat="1" ht="21" customHeight="1">
      <c r="A56" s="253"/>
      <c r="B56" s="677"/>
      <c r="C56" s="678"/>
      <c r="D56" s="678"/>
      <c r="E56" s="679"/>
      <c r="F56" s="253"/>
      <c r="G56" s="681"/>
      <c r="H56" s="681"/>
    </row>
    <row r="57" spans="1:8" s="252" customFormat="1" ht="21" customHeight="1">
      <c r="A57" s="253"/>
      <c r="B57" s="677"/>
      <c r="C57" s="678"/>
      <c r="D57" s="678"/>
      <c r="E57" s="679"/>
      <c r="F57" s="253"/>
      <c r="G57" s="681"/>
      <c r="H57" s="681"/>
    </row>
    <row r="58" spans="1:8" s="252" customFormat="1" ht="21" customHeight="1">
      <c r="A58" s="253"/>
      <c r="B58" s="677"/>
      <c r="C58" s="678"/>
      <c r="D58" s="678"/>
      <c r="E58" s="679"/>
      <c r="F58" s="253"/>
      <c r="G58" s="681"/>
      <c r="H58" s="681"/>
    </row>
    <row r="59" spans="1:8" s="252" customFormat="1" ht="15"/>
    <row r="60" spans="1:8" s="250" customFormat="1" ht="15"/>
    <row r="61" spans="1:8" s="250" customFormat="1" ht="15"/>
    <row r="62" spans="1:8" s="250" customFormat="1" ht="38.1" customHeight="1"/>
    <row r="63" spans="1:8" s="252" customFormat="1" ht="24.95" customHeight="1"/>
    <row r="64" spans="1:8" s="252" customFormat="1" ht="24.95" customHeight="1"/>
    <row r="65" s="2" customFormat="1" ht="24.95" customHeight="1"/>
    <row r="66" s="2" customFormat="1" ht="24.95" customHeight="1"/>
    <row r="67" s="2" customFormat="1" ht="24.95" customHeight="1"/>
    <row r="68" s="2" customFormat="1" ht="24.95" customHeight="1"/>
    <row r="69" s="2" customFormat="1" ht="24.95" customHeight="1"/>
    <row r="70" s="2" customFormat="1" ht="24.95" customHeight="1"/>
    <row r="71" s="2" customFormat="1" ht="24.95" customHeight="1"/>
    <row r="72" s="2" customFormat="1" ht="24.95" customHeight="1"/>
    <row r="73" s="2" customFormat="1" ht="24.95" customHeight="1"/>
    <row r="74" s="2" customFormat="1" ht="24.95" customHeight="1"/>
    <row r="75" s="2" customFormat="1" ht="24.95" customHeight="1"/>
    <row r="76" s="2" customFormat="1" ht="24.95" customHeight="1"/>
    <row r="77" s="2" customFormat="1" ht="24.95" customHeight="1"/>
    <row r="78" s="2" customFormat="1" ht="24.95" customHeight="1"/>
    <row r="79" s="2" customFormat="1" ht="24.95" customHeight="1"/>
    <row r="80" s="2" customFormat="1" ht="24.95" customHeight="1"/>
    <row r="81" s="2" customFormat="1" ht="24.95" customHeight="1"/>
    <row r="82" s="2" customFormat="1" ht="24.95" customHeight="1"/>
  </sheetData>
  <mergeCells count="71">
    <mergeCell ref="A10:D10"/>
    <mergeCell ref="C2:D2"/>
    <mergeCell ref="A2:B2"/>
    <mergeCell ref="G51:H51"/>
    <mergeCell ref="G52:H52"/>
    <mergeCell ref="D42:H42"/>
    <mergeCell ref="D43:H43"/>
    <mergeCell ref="D44:H44"/>
    <mergeCell ref="D45:H45"/>
    <mergeCell ref="D46:H46"/>
    <mergeCell ref="D18:H18"/>
    <mergeCell ref="D19:H19"/>
    <mergeCell ref="D20:H20"/>
    <mergeCell ref="D21:H21"/>
    <mergeCell ref="D22:H22"/>
    <mergeCell ref="D23:H23"/>
    <mergeCell ref="D24:H24"/>
    <mergeCell ref="D25:H25"/>
    <mergeCell ref="D26:H26"/>
    <mergeCell ref="D27:H27"/>
    <mergeCell ref="D28:H28"/>
    <mergeCell ref="D29:H29"/>
    <mergeCell ref="B54:E54"/>
    <mergeCell ref="B55:E55"/>
    <mergeCell ref="B56:E56"/>
    <mergeCell ref="D47:H47"/>
    <mergeCell ref="D36:H36"/>
    <mergeCell ref="D37:H37"/>
    <mergeCell ref="D38:H38"/>
    <mergeCell ref="D39:H39"/>
    <mergeCell ref="D40:H40"/>
    <mergeCell ref="D41:H41"/>
    <mergeCell ref="G56:H56"/>
    <mergeCell ref="G53:H53"/>
    <mergeCell ref="G54:H54"/>
    <mergeCell ref="G55:H55"/>
    <mergeCell ref="B57:E57"/>
    <mergeCell ref="B58:E58"/>
    <mergeCell ref="D30:H30"/>
    <mergeCell ref="D31:H31"/>
    <mergeCell ref="D32:H32"/>
    <mergeCell ref="D33:H33"/>
    <mergeCell ref="B51:E51"/>
    <mergeCell ref="B52:E52"/>
    <mergeCell ref="B53:E53"/>
    <mergeCell ref="D48:H48"/>
    <mergeCell ref="D34:H34"/>
    <mergeCell ref="D35:H35"/>
    <mergeCell ref="G57:H57"/>
    <mergeCell ref="G58:H58"/>
    <mergeCell ref="A17:H17"/>
    <mergeCell ref="A16:H16"/>
    <mergeCell ref="K14:K15"/>
    <mergeCell ref="L14:L15"/>
    <mergeCell ref="M14:M15"/>
    <mergeCell ref="B14:B15"/>
    <mergeCell ref="C14:C15"/>
    <mergeCell ref="D14:D15"/>
    <mergeCell ref="N14:N15"/>
    <mergeCell ref="O14:O15"/>
    <mergeCell ref="E14:E15"/>
    <mergeCell ref="F14:F15"/>
    <mergeCell ref="G14:G15"/>
    <mergeCell ref="H14:H15"/>
    <mergeCell ref="I14:I15"/>
    <mergeCell ref="J14:J15"/>
    <mergeCell ref="B4:D4"/>
    <mergeCell ref="B5:D5"/>
    <mergeCell ref="B6:D6"/>
    <mergeCell ref="B7:D7"/>
    <mergeCell ref="B8:D8"/>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P104"/>
  <sheetViews>
    <sheetView view="pageLayout" zoomScaleNormal="100" workbookViewId="0">
      <selection activeCell="D15" sqref="D15:F15"/>
    </sheetView>
  </sheetViews>
  <sheetFormatPr baseColWidth="10" defaultRowHeight="12.75"/>
  <cols>
    <col min="1" max="1" width="63.875" customWidth="1"/>
    <col min="2" max="2" width="30.375" customWidth="1"/>
    <col min="3" max="4" width="20.5" customWidth="1"/>
    <col min="5" max="5" width="50" customWidth="1"/>
    <col min="7" max="7" width="16.875" customWidth="1"/>
    <col min="8" max="8" width="19.875" customWidth="1"/>
    <col min="9" max="9" width="14" customWidth="1"/>
    <col min="10" max="10" width="12.875" customWidth="1"/>
    <col min="11" max="11" width="14" customWidth="1"/>
    <col min="12" max="12" width="17.5" customWidth="1"/>
    <col min="13" max="13" width="14.875" customWidth="1"/>
  </cols>
  <sheetData>
    <row r="1" spans="1:16" ht="22.5">
      <c r="A1" s="258" t="s">
        <v>177</v>
      </c>
      <c r="B1" s="255"/>
      <c r="C1" s="2"/>
      <c r="D1" s="2"/>
    </row>
    <row r="3" spans="1:16" ht="29.1" customHeight="1">
      <c r="A3" s="259" t="s">
        <v>178</v>
      </c>
      <c r="B3" s="673"/>
      <c r="C3" s="673"/>
      <c r="D3" s="673"/>
      <c r="E3" s="256"/>
    </row>
    <row r="4" spans="1:16" ht="29.1" customHeight="1">
      <c r="A4" s="259" t="s">
        <v>180</v>
      </c>
      <c r="B4" s="673"/>
      <c r="C4" s="673"/>
      <c r="D4" s="673"/>
      <c r="E4" s="256"/>
    </row>
    <row r="5" spans="1:16" ht="29.1" customHeight="1">
      <c r="A5" s="259" t="s">
        <v>179</v>
      </c>
      <c r="B5" s="673"/>
      <c r="C5" s="673"/>
      <c r="D5" s="673"/>
      <c r="E5" s="256"/>
    </row>
    <row r="6" spans="1:16" ht="29.1" customHeight="1">
      <c r="A6" s="259" t="s">
        <v>139</v>
      </c>
      <c r="B6" s="673"/>
      <c r="C6" s="673"/>
      <c r="D6" s="673"/>
      <c r="E6" s="256"/>
    </row>
    <row r="7" spans="1:16" ht="27.95" customHeight="1">
      <c r="A7" s="259" t="s">
        <v>215</v>
      </c>
      <c r="B7" s="673"/>
      <c r="C7" s="673"/>
      <c r="D7" s="673"/>
      <c r="E7" s="256"/>
    </row>
    <row r="8" spans="1:16" ht="15">
      <c r="A8" s="250"/>
      <c r="B8" s="251"/>
      <c r="C8" s="251"/>
      <c r="D8" s="251"/>
    </row>
    <row r="9" spans="1:16" ht="30.95" customHeight="1">
      <c r="A9" s="260" t="s">
        <v>211</v>
      </c>
      <c r="B9" s="251"/>
      <c r="C9" s="251"/>
      <c r="D9" s="251"/>
    </row>
    <row r="10" spans="1:16" ht="30.95" customHeight="1">
      <c r="A10" s="261" t="s">
        <v>214</v>
      </c>
      <c r="B10" s="250"/>
      <c r="C10" s="250"/>
      <c r="D10" s="250"/>
    </row>
    <row r="11" spans="1:16" ht="30.95" customHeight="1">
      <c r="A11" s="261" t="s">
        <v>213</v>
      </c>
      <c r="B11" s="250"/>
      <c r="C11" s="250"/>
      <c r="D11" s="250"/>
    </row>
    <row r="12" spans="1:16" ht="30.95" customHeight="1">
      <c r="A12" s="262" t="s">
        <v>212</v>
      </c>
      <c r="B12" s="250"/>
      <c r="C12" s="250"/>
      <c r="D12" s="250"/>
    </row>
    <row r="13" spans="1:16" ht="21.95" customHeight="1">
      <c r="A13" s="56"/>
      <c r="B13" s="250"/>
      <c r="C13" s="250"/>
      <c r="D13" s="250"/>
    </row>
    <row r="14" spans="1:16" ht="24" customHeight="1">
      <c r="A14" s="17" t="s">
        <v>210</v>
      </c>
      <c r="B14" s="250"/>
      <c r="C14" s="250"/>
      <c r="D14" s="250"/>
    </row>
    <row r="15" spans="1:16" s="267" customFormat="1" ht="87" customHeight="1">
      <c r="A15" s="731" t="s">
        <v>227</v>
      </c>
      <c r="B15" s="732"/>
      <c r="C15" s="263" t="s">
        <v>228</v>
      </c>
      <c r="D15" s="709" t="s">
        <v>216</v>
      </c>
      <c r="E15" s="710"/>
      <c r="F15" s="711"/>
      <c r="G15" s="264"/>
      <c r="H15" s="264"/>
      <c r="I15" s="264"/>
      <c r="J15" s="264"/>
      <c r="K15" s="264"/>
      <c r="L15" s="264"/>
      <c r="M15" s="264"/>
      <c r="N15" s="264"/>
      <c r="O15" s="265"/>
      <c r="P15" s="266"/>
    </row>
    <row r="16" spans="1:16" ht="33.950000000000003" customHeight="1">
      <c r="A16" s="733" t="s">
        <v>203</v>
      </c>
      <c r="B16" s="734"/>
      <c r="C16" s="740">
        <v>3</v>
      </c>
      <c r="D16" s="712" t="s">
        <v>1</v>
      </c>
      <c r="E16" s="713"/>
      <c r="F16" s="714"/>
      <c r="G16" s="565"/>
      <c r="H16" s="565"/>
      <c r="I16" s="565"/>
      <c r="J16" s="565"/>
      <c r="K16" s="565"/>
      <c r="L16" s="565"/>
      <c r="M16" s="565"/>
      <c r="N16" s="565"/>
      <c r="O16" s="2"/>
    </row>
    <row r="17" spans="1:15" ht="33.950000000000003" customHeight="1">
      <c r="A17" s="735" t="s">
        <v>204</v>
      </c>
      <c r="B17" s="736"/>
      <c r="C17" s="741"/>
      <c r="D17" s="715"/>
      <c r="E17" s="716"/>
      <c r="F17" s="717"/>
      <c r="G17" s="565"/>
      <c r="H17" s="565"/>
      <c r="I17" s="565"/>
      <c r="J17" s="565"/>
      <c r="K17" s="565"/>
      <c r="L17" s="565"/>
      <c r="M17" s="565"/>
      <c r="N17" s="565"/>
      <c r="O17" s="2"/>
    </row>
    <row r="18" spans="1:15" ht="33.950000000000003" customHeight="1">
      <c r="A18" s="699"/>
      <c r="B18" s="700"/>
      <c r="C18" s="707"/>
      <c r="D18" s="718"/>
      <c r="E18" s="719"/>
      <c r="F18" s="720"/>
      <c r="G18" s="565"/>
      <c r="H18" s="565"/>
      <c r="I18" s="565"/>
      <c r="J18" s="565"/>
      <c r="K18" s="565"/>
      <c r="L18" s="565"/>
      <c r="M18" s="565"/>
      <c r="N18" s="565"/>
      <c r="O18" s="2"/>
    </row>
    <row r="19" spans="1:15" ht="33.950000000000003" customHeight="1">
      <c r="A19" s="697"/>
      <c r="B19" s="698"/>
      <c r="C19" s="708"/>
      <c r="D19" s="721"/>
      <c r="E19" s="722"/>
      <c r="F19" s="723"/>
      <c r="G19" s="565"/>
      <c r="H19" s="565"/>
      <c r="I19" s="565"/>
      <c r="J19" s="565"/>
      <c r="K19" s="565"/>
      <c r="L19" s="565"/>
      <c r="M19" s="565"/>
      <c r="N19" s="565"/>
      <c r="O19" s="2"/>
    </row>
    <row r="20" spans="1:15" ht="33.950000000000003" customHeight="1">
      <c r="A20" s="699"/>
      <c r="B20" s="700"/>
      <c r="C20" s="707"/>
      <c r="D20" s="724"/>
      <c r="E20" s="725"/>
      <c r="F20" s="726"/>
      <c r="G20" s="565"/>
      <c r="H20" s="565"/>
      <c r="I20" s="565"/>
      <c r="J20" s="565"/>
      <c r="K20" s="565"/>
      <c r="L20" s="565"/>
      <c r="M20" s="565"/>
      <c r="N20" s="565"/>
      <c r="O20" s="2"/>
    </row>
    <row r="21" spans="1:15" ht="33.950000000000003" customHeight="1">
      <c r="A21" s="697"/>
      <c r="B21" s="698"/>
      <c r="C21" s="708"/>
      <c r="D21" s="727"/>
      <c r="E21" s="728"/>
      <c r="F21" s="729"/>
      <c r="G21" s="565"/>
      <c r="H21" s="565"/>
      <c r="I21" s="565"/>
      <c r="J21" s="565"/>
      <c r="K21" s="565"/>
      <c r="L21" s="565"/>
      <c r="M21" s="565"/>
      <c r="N21" s="565"/>
      <c r="O21" s="2"/>
    </row>
    <row r="22" spans="1:15" ht="33.950000000000003" customHeight="1">
      <c r="A22" s="699"/>
      <c r="B22" s="700"/>
      <c r="C22" s="707"/>
      <c r="D22" s="718"/>
      <c r="E22" s="719"/>
      <c r="F22" s="720"/>
      <c r="G22" s="565"/>
      <c r="H22" s="565"/>
      <c r="I22" s="565"/>
      <c r="J22" s="565"/>
      <c r="K22" s="565"/>
      <c r="L22" s="565"/>
      <c r="M22" s="565"/>
      <c r="N22" s="565"/>
      <c r="O22" s="2"/>
    </row>
    <row r="23" spans="1:15" ht="33.950000000000003" customHeight="1">
      <c r="A23" s="697"/>
      <c r="B23" s="698"/>
      <c r="C23" s="708"/>
      <c r="D23" s="721"/>
      <c r="E23" s="722"/>
      <c r="F23" s="723"/>
      <c r="G23" s="565"/>
      <c r="H23" s="565"/>
      <c r="I23" s="565"/>
      <c r="J23" s="565"/>
      <c r="K23" s="565"/>
      <c r="L23" s="565"/>
      <c r="M23" s="565"/>
      <c r="N23" s="565"/>
      <c r="O23" s="2"/>
    </row>
    <row r="24" spans="1:15" ht="33.950000000000003" customHeight="1">
      <c r="A24" s="699"/>
      <c r="B24" s="700"/>
      <c r="C24" s="707"/>
      <c r="D24" s="724"/>
      <c r="E24" s="725"/>
      <c r="F24" s="726"/>
      <c r="G24" s="565"/>
      <c r="H24" s="565"/>
      <c r="I24" s="565"/>
      <c r="J24" s="565"/>
      <c r="K24" s="565"/>
      <c r="L24" s="565"/>
      <c r="M24" s="565"/>
      <c r="N24" s="565"/>
      <c r="O24" s="2"/>
    </row>
    <row r="25" spans="1:15" ht="33.950000000000003" customHeight="1">
      <c r="A25" s="697"/>
      <c r="B25" s="698"/>
      <c r="C25" s="708"/>
      <c r="D25" s="727"/>
      <c r="E25" s="728"/>
      <c r="F25" s="729"/>
      <c r="G25" s="565"/>
      <c r="H25" s="565"/>
      <c r="I25" s="565"/>
      <c r="J25" s="565"/>
      <c r="K25" s="565"/>
      <c r="L25" s="565"/>
      <c r="M25" s="565"/>
      <c r="N25" s="565"/>
      <c r="O25" s="2"/>
    </row>
    <row r="26" spans="1:15" ht="33.950000000000003" customHeight="1">
      <c r="A26" s="699"/>
      <c r="B26" s="700"/>
      <c r="C26" s="707"/>
      <c r="D26" s="718"/>
      <c r="E26" s="719"/>
      <c r="F26" s="720"/>
      <c r="G26" s="565"/>
      <c r="H26" s="565"/>
      <c r="I26" s="565"/>
      <c r="J26" s="565"/>
      <c r="K26" s="565"/>
      <c r="L26" s="565"/>
      <c r="M26" s="565"/>
      <c r="N26" s="565"/>
      <c r="O26" s="2"/>
    </row>
    <row r="27" spans="1:15" ht="33.950000000000003" customHeight="1">
      <c r="A27" s="697"/>
      <c r="B27" s="698"/>
      <c r="C27" s="708"/>
      <c r="D27" s="721"/>
      <c r="E27" s="722"/>
      <c r="F27" s="723"/>
      <c r="G27" s="565"/>
      <c r="H27" s="565"/>
      <c r="I27" s="565"/>
      <c r="J27" s="565"/>
      <c r="K27" s="565"/>
      <c r="L27" s="565"/>
      <c r="M27" s="565"/>
      <c r="N27" s="565"/>
      <c r="O27" s="2"/>
    </row>
    <row r="28" spans="1:15" ht="33.950000000000003" customHeight="1">
      <c r="A28" s="699"/>
      <c r="B28" s="700"/>
      <c r="C28" s="707"/>
      <c r="D28" s="724"/>
      <c r="E28" s="725"/>
      <c r="F28" s="726"/>
      <c r="G28" s="565"/>
      <c r="H28" s="565"/>
      <c r="I28" s="565"/>
      <c r="J28" s="565"/>
      <c r="K28" s="565"/>
      <c r="L28" s="565"/>
      <c r="M28" s="565"/>
      <c r="N28" s="565"/>
      <c r="O28" s="2"/>
    </row>
    <row r="29" spans="1:15" ht="33.950000000000003" customHeight="1">
      <c r="A29" s="697"/>
      <c r="B29" s="698"/>
      <c r="C29" s="708"/>
      <c r="D29" s="727"/>
      <c r="E29" s="728"/>
      <c r="F29" s="729"/>
      <c r="G29" s="565"/>
      <c r="H29" s="565"/>
      <c r="I29" s="565"/>
      <c r="J29" s="565"/>
      <c r="K29" s="565"/>
      <c r="L29" s="565"/>
      <c r="M29" s="565"/>
      <c r="N29" s="565"/>
      <c r="O29" s="2"/>
    </row>
    <row r="30" spans="1:15" ht="33.950000000000003" customHeight="1">
      <c r="A30" s="699"/>
      <c r="B30" s="700"/>
      <c r="C30" s="707"/>
      <c r="D30" s="718"/>
      <c r="E30" s="719"/>
      <c r="F30" s="720"/>
      <c r="G30" s="565"/>
      <c r="H30" s="565"/>
      <c r="I30" s="565"/>
      <c r="J30" s="565"/>
      <c r="K30" s="565"/>
      <c r="L30" s="565"/>
      <c r="M30" s="565"/>
      <c r="N30" s="565"/>
      <c r="O30" s="2"/>
    </row>
    <row r="31" spans="1:15" ht="33.950000000000003" customHeight="1">
      <c r="A31" s="697"/>
      <c r="B31" s="698"/>
      <c r="C31" s="708"/>
      <c r="D31" s="721"/>
      <c r="E31" s="722"/>
      <c r="F31" s="723"/>
      <c r="G31" s="565"/>
      <c r="H31" s="565"/>
      <c r="I31" s="565"/>
      <c r="J31" s="565"/>
      <c r="K31" s="565"/>
      <c r="L31" s="565"/>
      <c r="M31" s="565"/>
      <c r="N31" s="565"/>
      <c r="O31" s="2"/>
    </row>
    <row r="32" spans="1:15" ht="33.950000000000003" customHeight="1">
      <c r="A32" s="699"/>
      <c r="B32" s="700"/>
      <c r="C32" s="707"/>
      <c r="D32" s="724"/>
      <c r="E32" s="725"/>
      <c r="F32" s="726"/>
      <c r="G32" s="565"/>
      <c r="H32" s="565"/>
      <c r="I32" s="565"/>
      <c r="J32" s="565"/>
      <c r="K32" s="565"/>
      <c r="L32" s="565"/>
      <c r="M32" s="565"/>
      <c r="N32" s="565"/>
      <c r="O32" s="2"/>
    </row>
    <row r="33" spans="1:15" ht="33.950000000000003" customHeight="1">
      <c r="A33" s="697"/>
      <c r="B33" s="698"/>
      <c r="C33" s="708"/>
      <c r="D33" s="727"/>
      <c r="E33" s="728"/>
      <c r="F33" s="729"/>
      <c r="G33" s="565"/>
      <c r="H33" s="565"/>
      <c r="I33" s="565"/>
      <c r="J33" s="565"/>
      <c r="K33" s="565"/>
      <c r="L33" s="565"/>
      <c r="M33" s="565"/>
      <c r="N33" s="565"/>
      <c r="O33" s="2"/>
    </row>
    <row r="34" spans="1:15" ht="33.950000000000003" customHeight="1">
      <c r="A34" s="699"/>
      <c r="B34" s="700"/>
      <c r="C34" s="707"/>
      <c r="D34" s="718"/>
      <c r="E34" s="719"/>
      <c r="F34" s="720"/>
      <c r="G34" s="565"/>
      <c r="H34" s="565"/>
      <c r="I34" s="565"/>
      <c r="J34" s="565"/>
      <c r="K34" s="565"/>
      <c r="L34" s="565"/>
      <c r="M34" s="565"/>
      <c r="N34" s="565"/>
      <c r="O34" s="2"/>
    </row>
    <row r="35" spans="1:15" ht="33.950000000000003" customHeight="1">
      <c r="A35" s="697"/>
      <c r="B35" s="698"/>
      <c r="C35" s="708"/>
      <c r="D35" s="721"/>
      <c r="E35" s="722"/>
      <c r="F35" s="723"/>
      <c r="G35" s="565"/>
      <c r="H35" s="565"/>
      <c r="I35" s="565"/>
      <c r="J35" s="565"/>
      <c r="K35" s="565"/>
      <c r="L35" s="565"/>
      <c r="M35" s="565"/>
      <c r="N35" s="565"/>
      <c r="O35" s="2"/>
    </row>
    <row r="36" spans="1:15" ht="33.950000000000003" customHeight="1">
      <c r="A36" s="699"/>
      <c r="B36" s="700"/>
      <c r="C36" s="707"/>
      <c r="D36" s="724"/>
      <c r="E36" s="725"/>
      <c r="F36" s="726"/>
      <c r="G36" s="565"/>
      <c r="H36" s="565"/>
      <c r="I36" s="565"/>
      <c r="J36" s="565"/>
      <c r="K36" s="565"/>
      <c r="L36" s="565"/>
      <c r="M36" s="565"/>
      <c r="N36" s="565"/>
      <c r="O36" s="2"/>
    </row>
    <row r="37" spans="1:15" ht="33.950000000000003" customHeight="1">
      <c r="A37" s="697"/>
      <c r="B37" s="698"/>
      <c r="C37" s="708"/>
      <c r="D37" s="727"/>
      <c r="E37" s="728"/>
      <c r="F37" s="729"/>
      <c r="G37" s="565"/>
      <c r="H37" s="565"/>
      <c r="I37" s="565"/>
      <c r="J37" s="565"/>
      <c r="K37" s="565"/>
      <c r="L37" s="565"/>
      <c r="M37" s="565"/>
      <c r="N37" s="565"/>
      <c r="O37" s="2"/>
    </row>
    <row r="38" spans="1:15" ht="33.950000000000003" customHeight="1">
      <c r="A38" s="699"/>
      <c r="B38" s="700"/>
      <c r="C38" s="707"/>
      <c r="D38" s="718"/>
      <c r="E38" s="719"/>
      <c r="F38" s="720"/>
      <c r="G38" s="565"/>
      <c r="H38" s="565"/>
      <c r="I38" s="565"/>
      <c r="J38" s="565"/>
      <c r="K38" s="565"/>
      <c r="L38" s="565"/>
      <c r="M38" s="565"/>
      <c r="N38" s="565"/>
      <c r="O38" s="2"/>
    </row>
    <row r="39" spans="1:15" ht="33.950000000000003" customHeight="1">
      <c r="A39" s="701"/>
      <c r="B39" s="702"/>
      <c r="C39" s="708"/>
      <c r="D39" s="721"/>
      <c r="E39" s="722"/>
      <c r="F39" s="723"/>
      <c r="G39" s="565"/>
      <c r="H39" s="565"/>
      <c r="I39" s="565"/>
      <c r="J39" s="565"/>
      <c r="K39" s="565"/>
      <c r="L39" s="565"/>
      <c r="M39" s="565"/>
      <c r="N39" s="565"/>
      <c r="O39" s="2"/>
    </row>
    <row r="40" spans="1:15" ht="21" customHeight="1">
      <c r="A40" s="730"/>
      <c r="B40" s="730"/>
      <c r="C40" s="257"/>
      <c r="D40" s="249"/>
      <c r="E40" s="257"/>
      <c r="F40" s="257"/>
      <c r="G40" s="257"/>
      <c r="H40" s="257"/>
      <c r="I40" s="257"/>
      <c r="J40" s="257"/>
      <c r="K40" s="257"/>
      <c r="L40" s="257"/>
      <c r="M40" s="257"/>
      <c r="N40" s="257"/>
      <c r="O40" s="2"/>
    </row>
    <row r="41" spans="1:15" s="2" customFormat="1" ht="15">
      <c r="A41" s="252"/>
      <c r="B41" s="252"/>
      <c r="C41" s="252"/>
      <c r="D41" s="252"/>
    </row>
    <row r="42" spans="1:15" s="269" customFormat="1" ht="33.950000000000003" customHeight="1">
      <c r="A42" s="268" t="s">
        <v>196</v>
      </c>
    </row>
    <row r="43" spans="1:15" s="269" customFormat="1" ht="33.950000000000003" customHeight="1">
      <c r="A43" s="259" t="s">
        <v>139</v>
      </c>
      <c r="B43" s="706" t="s">
        <v>197</v>
      </c>
      <c r="C43" s="706"/>
      <c r="D43" s="706"/>
      <c r="E43" s="706"/>
      <c r="F43" s="706"/>
    </row>
    <row r="44" spans="1:15" s="2" customFormat="1" ht="33.950000000000003" customHeight="1">
      <c r="A44" s="253"/>
      <c r="B44" s="673"/>
      <c r="C44" s="673"/>
      <c r="D44" s="673"/>
      <c r="E44" s="673"/>
      <c r="F44" s="673"/>
    </row>
    <row r="45" spans="1:15" s="2" customFormat="1" ht="33.950000000000003" customHeight="1">
      <c r="A45" s="253"/>
      <c r="B45" s="673"/>
      <c r="C45" s="673"/>
      <c r="D45" s="673"/>
      <c r="E45" s="673"/>
      <c r="F45" s="673"/>
    </row>
    <row r="46" spans="1:15" s="2" customFormat="1" ht="33.950000000000003" customHeight="1">
      <c r="A46" s="253"/>
      <c r="B46" s="673"/>
      <c r="C46" s="673"/>
      <c r="D46" s="673"/>
      <c r="E46" s="673"/>
      <c r="F46" s="673"/>
    </row>
    <row r="47" spans="1:15" s="2" customFormat="1" ht="33.950000000000003" customHeight="1">
      <c r="A47" s="72"/>
      <c r="B47" s="673"/>
      <c r="C47" s="673"/>
      <c r="D47" s="673"/>
      <c r="E47" s="673"/>
      <c r="F47" s="673"/>
    </row>
    <row r="48" spans="1:15" s="2" customFormat="1" ht="21" customHeight="1">
      <c r="B48" s="565"/>
      <c r="C48" s="565"/>
      <c r="D48" s="249"/>
    </row>
    <row r="49" spans="1:16" s="2" customFormat="1" ht="21" hidden="1" customHeight="1">
      <c r="B49" s="565"/>
      <c r="C49" s="565"/>
      <c r="D49" s="249"/>
    </row>
    <row r="50" spans="1:16" s="2" customFormat="1" ht="18.95" hidden="1" customHeight="1">
      <c r="B50" s="565"/>
      <c r="C50" s="565"/>
      <c r="D50" s="249"/>
    </row>
    <row r="51" spans="1:16" s="2" customFormat="1" hidden="1"/>
    <row r="52" spans="1:16" ht="192.95" customHeight="1"/>
    <row r="53" spans="1:16" s="267" customFormat="1" ht="41.1" customHeight="1">
      <c r="A53" s="271" t="s">
        <v>221</v>
      </c>
      <c r="B53" s="269"/>
      <c r="C53" s="269"/>
      <c r="D53" s="269"/>
    </row>
    <row r="54" spans="1:16" s="267" customFormat="1" ht="42.95" customHeight="1">
      <c r="A54" s="705" t="s">
        <v>220</v>
      </c>
      <c r="B54" s="705"/>
      <c r="C54" s="705"/>
      <c r="D54" s="705"/>
      <c r="E54" s="705"/>
      <c r="F54" s="264"/>
      <c r="G54" s="264"/>
      <c r="H54" s="264"/>
      <c r="I54" s="264"/>
      <c r="J54" s="264"/>
      <c r="K54" s="264"/>
      <c r="L54" s="264"/>
      <c r="M54" s="264"/>
      <c r="N54" s="264"/>
      <c r="O54" s="270"/>
      <c r="P54" s="270"/>
    </row>
    <row r="55" spans="1:16" s="269" customFormat="1" ht="33.950000000000003" customHeight="1">
      <c r="A55" s="272" t="s">
        <v>217</v>
      </c>
      <c r="B55" s="737" t="s">
        <v>218</v>
      </c>
      <c r="C55" s="738"/>
      <c r="D55" s="737" t="s">
        <v>219</v>
      </c>
      <c r="E55" s="739"/>
      <c r="F55" s="738"/>
      <c r="G55" s="273"/>
      <c r="H55" s="273"/>
      <c r="I55" s="273"/>
      <c r="J55" s="273"/>
      <c r="K55" s="273"/>
      <c r="L55" s="273"/>
      <c r="M55" s="273"/>
      <c r="N55" s="273"/>
    </row>
    <row r="56" spans="1:16" s="2" customFormat="1" ht="33.950000000000003" customHeight="1">
      <c r="A56" s="254"/>
      <c r="B56" s="677"/>
      <c r="C56" s="704"/>
      <c r="D56" s="677"/>
      <c r="E56" s="678"/>
      <c r="F56" s="704"/>
      <c r="G56" s="9"/>
      <c r="H56" s="9"/>
      <c r="I56" s="9"/>
      <c r="J56" s="9"/>
      <c r="K56" s="9"/>
      <c r="L56" s="9"/>
      <c r="M56" s="9"/>
      <c r="N56" s="9"/>
    </row>
    <row r="57" spans="1:16" s="2" customFormat="1" ht="33.950000000000003" customHeight="1">
      <c r="A57" s="248"/>
      <c r="B57" s="677"/>
      <c r="C57" s="704"/>
      <c r="D57" s="677"/>
      <c r="E57" s="678"/>
      <c r="F57" s="704"/>
      <c r="G57" s="9"/>
      <c r="H57" s="9"/>
      <c r="I57" s="9"/>
      <c r="J57" s="9"/>
      <c r="K57" s="9"/>
      <c r="L57" s="9"/>
      <c r="M57" s="9"/>
      <c r="N57" s="9"/>
    </row>
    <row r="58" spans="1:16" s="2" customFormat="1" ht="33.950000000000003" customHeight="1">
      <c r="A58" s="248"/>
      <c r="B58" s="677"/>
      <c r="C58" s="704"/>
      <c r="D58" s="677"/>
      <c r="E58" s="678"/>
      <c r="F58" s="704"/>
      <c r="G58" s="9"/>
      <c r="H58" s="9"/>
      <c r="I58" s="9"/>
      <c r="J58" s="9"/>
      <c r="K58" s="9"/>
      <c r="L58" s="9"/>
      <c r="M58" s="9"/>
      <c r="N58" s="9"/>
    </row>
    <row r="59" spans="1:16" s="2" customFormat="1" ht="33.950000000000003" customHeight="1">
      <c r="A59" s="248"/>
      <c r="B59" s="677"/>
      <c r="C59" s="704"/>
      <c r="D59" s="677"/>
      <c r="E59" s="678"/>
      <c r="F59" s="704"/>
      <c r="G59" s="9"/>
      <c r="H59" s="9"/>
      <c r="I59" s="9"/>
      <c r="J59" s="9"/>
      <c r="K59" s="9"/>
      <c r="L59" s="9"/>
      <c r="M59" s="9"/>
      <c r="N59" s="9"/>
    </row>
    <row r="60" spans="1:16" s="2" customFormat="1" ht="33.950000000000003" customHeight="1">
      <c r="A60" s="248"/>
      <c r="B60" s="677"/>
      <c r="C60" s="704"/>
      <c r="D60" s="677"/>
      <c r="E60" s="678"/>
      <c r="F60" s="704"/>
      <c r="G60" s="9"/>
      <c r="H60" s="9"/>
      <c r="I60" s="9"/>
      <c r="J60" s="9"/>
      <c r="K60" s="9"/>
      <c r="L60" s="9"/>
      <c r="M60" s="9"/>
      <c r="N60" s="9"/>
    </row>
    <row r="61" spans="1:16" s="2" customFormat="1" ht="33.950000000000003" customHeight="1">
      <c r="A61" s="248"/>
      <c r="B61" s="677"/>
      <c r="C61" s="704"/>
      <c r="D61" s="677"/>
      <c r="E61" s="678"/>
      <c r="F61" s="704"/>
      <c r="G61" s="9"/>
      <c r="H61" s="9"/>
      <c r="I61" s="9"/>
      <c r="J61" s="9"/>
      <c r="K61" s="9"/>
      <c r="L61" s="9"/>
      <c r="M61" s="9"/>
      <c r="N61" s="9"/>
    </row>
    <row r="62" spans="1:16" s="2" customFormat="1" ht="33.950000000000003" customHeight="1">
      <c r="A62" s="248"/>
      <c r="B62" s="677"/>
      <c r="C62" s="704"/>
      <c r="D62" s="677"/>
      <c r="E62" s="678"/>
      <c r="F62" s="704"/>
      <c r="G62" s="9"/>
      <c r="H62" s="9"/>
      <c r="I62" s="9"/>
      <c r="J62" s="9"/>
      <c r="K62" s="9"/>
      <c r="L62" s="9"/>
      <c r="M62" s="9"/>
      <c r="N62" s="9"/>
    </row>
    <row r="63" spans="1:16" s="2" customFormat="1" ht="33.950000000000003" customHeight="1">
      <c r="A63" s="248"/>
      <c r="B63" s="677"/>
      <c r="C63" s="704"/>
      <c r="D63" s="677"/>
      <c r="E63" s="678"/>
      <c r="F63" s="704"/>
      <c r="G63" s="9"/>
      <c r="H63" s="9"/>
      <c r="I63" s="9"/>
      <c r="J63" s="9"/>
      <c r="K63" s="9"/>
      <c r="L63" s="9"/>
      <c r="M63" s="9"/>
      <c r="N63" s="9"/>
    </row>
    <row r="64" spans="1:16" s="2" customFormat="1" ht="24.95" customHeight="1"/>
    <row r="65" spans="1:6" s="2" customFormat="1" ht="24.95" customHeight="1">
      <c r="A65" s="268"/>
    </row>
    <row r="66" spans="1:6" s="2" customFormat="1" ht="18.95" customHeight="1">
      <c r="A66" s="703" t="s">
        <v>226</v>
      </c>
      <c r="B66" s="703"/>
      <c r="C66" s="703"/>
      <c r="D66" s="703"/>
      <c r="E66" s="703"/>
      <c r="F66" s="703"/>
    </row>
    <row r="67" spans="1:6" s="2" customFormat="1" ht="11.1" customHeight="1" thickBot="1">
      <c r="A67" s="12"/>
      <c r="B67" s="12"/>
      <c r="C67" s="1"/>
      <c r="D67" s="1"/>
      <c r="E67" s="1"/>
      <c r="F67" s="1"/>
    </row>
    <row r="68" spans="1:6" s="252" customFormat="1" ht="39.950000000000003" customHeight="1">
      <c r="A68" s="278" t="s">
        <v>103</v>
      </c>
      <c r="B68" s="279" t="s">
        <v>13</v>
      </c>
      <c r="C68" s="279" t="s">
        <v>171</v>
      </c>
      <c r="D68" s="280" t="s">
        <v>222</v>
      </c>
      <c r="E68" s="281" t="s">
        <v>229</v>
      </c>
      <c r="F68" s="276"/>
    </row>
    <row r="69" spans="1:6" s="252" customFormat="1" ht="24.95" customHeight="1">
      <c r="A69" s="282" t="s">
        <v>32</v>
      </c>
      <c r="B69" s="283" t="s">
        <v>14</v>
      </c>
      <c r="C69" s="284">
        <v>0.6</v>
      </c>
      <c r="D69" s="285"/>
      <c r="E69" s="286"/>
      <c r="F69" s="251"/>
    </row>
    <row r="70" spans="1:6" s="252" customFormat="1" ht="24.95" customHeight="1">
      <c r="A70" s="282" t="s">
        <v>1</v>
      </c>
      <c r="B70" s="283" t="s">
        <v>0</v>
      </c>
      <c r="C70" s="284">
        <v>0.6</v>
      </c>
      <c r="D70" s="285"/>
      <c r="E70" s="286"/>
      <c r="F70" s="251"/>
    </row>
    <row r="71" spans="1:6" s="250" customFormat="1" ht="27.95" customHeight="1">
      <c r="A71" s="282" t="s">
        <v>1</v>
      </c>
      <c r="B71" s="283" t="s">
        <v>2</v>
      </c>
      <c r="C71" s="287">
        <v>1</v>
      </c>
      <c r="D71" s="288"/>
      <c r="E71" s="286"/>
      <c r="F71" s="251"/>
    </row>
    <row r="72" spans="1:6" s="250" customFormat="1" ht="39" customHeight="1">
      <c r="A72" s="289" t="s">
        <v>3</v>
      </c>
      <c r="B72" s="290" t="s">
        <v>4</v>
      </c>
      <c r="C72" s="291">
        <v>1</v>
      </c>
      <c r="D72" s="288"/>
      <c r="E72" s="286"/>
      <c r="F72" s="251"/>
    </row>
    <row r="73" spans="1:6" s="250" customFormat="1" ht="24.95" customHeight="1">
      <c r="A73" s="292"/>
      <c r="B73" s="293"/>
      <c r="C73" s="293"/>
      <c r="D73" s="294"/>
      <c r="E73" s="295"/>
      <c r="F73" s="251"/>
    </row>
    <row r="74" spans="1:6" s="250" customFormat="1" ht="30" customHeight="1">
      <c r="A74" s="688" t="s">
        <v>71</v>
      </c>
      <c r="B74" s="689"/>
      <c r="C74" s="690"/>
      <c r="D74" s="285"/>
      <c r="E74" s="286"/>
      <c r="F74" s="251"/>
    </row>
    <row r="75" spans="1:6" s="267" customFormat="1" ht="18">
      <c r="C75" s="274"/>
      <c r="D75" s="274"/>
      <c r="E75" s="274"/>
      <c r="F75" s="274"/>
    </row>
    <row r="76" spans="1:6" s="267" customFormat="1" ht="18.75" thickBot="1"/>
    <row r="77" spans="1:6" s="250" customFormat="1" ht="23.1" customHeight="1">
      <c r="A77" s="296" t="s">
        <v>104</v>
      </c>
      <c r="B77" s="297" t="s">
        <v>13</v>
      </c>
      <c r="C77" s="297" t="s">
        <v>171</v>
      </c>
      <c r="D77" s="298" t="s">
        <v>222</v>
      </c>
      <c r="E77" s="281" t="s">
        <v>229</v>
      </c>
    </row>
    <row r="78" spans="1:6" s="250" customFormat="1" ht="30" customHeight="1">
      <c r="A78" s="299" t="s">
        <v>223</v>
      </c>
      <c r="B78" s="300" t="s">
        <v>224</v>
      </c>
      <c r="C78" s="301">
        <v>7.0000000000000007E-2</v>
      </c>
      <c r="D78" s="302"/>
      <c r="E78" s="303"/>
    </row>
    <row r="79" spans="1:6" s="250" customFormat="1" ht="24" customHeight="1">
      <c r="A79" s="304" t="s">
        <v>106</v>
      </c>
      <c r="B79" s="305" t="s">
        <v>107</v>
      </c>
      <c r="C79" s="301">
        <v>7.0000000000000007E-2</v>
      </c>
      <c r="D79" s="302"/>
      <c r="E79" s="303"/>
    </row>
    <row r="80" spans="1:6" s="250" customFormat="1" ht="26.1" customHeight="1">
      <c r="A80" s="304" t="s">
        <v>109</v>
      </c>
      <c r="B80" s="305" t="s">
        <v>108</v>
      </c>
      <c r="C80" s="306">
        <v>0.15</v>
      </c>
      <c r="D80" s="307"/>
      <c r="E80" s="303"/>
    </row>
    <row r="81" spans="1:5" s="250" customFormat="1" ht="38.1" customHeight="1">
      <c r="A81" s="308" t="s">
        <v>115</v>
      </c>
      <c r="B81" s="305"/>
      <c r="C81" s="306">
        <v>0.15</v>
      </c>
      <c r="D81" s="307"/>
      <c r="E81" s="303"/>
    </row>
    <row r="82" spans="1:5" s="250" customFormat="1" ht="30.95" customHeight="1">
      <c r="A82" s="309" t="s">
        <v>110</v>
      </c>
      <c r="B82" s="310"/>
      <c r="C82" s="311">
        <v>0.15</v>
      </c>
      <c r="D82" s="312"/>
      <c r="E82" s="303"/>
    </row>
    <row r="83" spans="1:5" s="250" customFormat="1" ht="24.95" customHeight="1">
      <c r="A83" s="313"/>
      <c r="B83" s="314"/>
      <c r="C83" s="314"/>
      <c r="D83" s="315"/>
      <c r="E83" s="316"/>
    </row>
    <row r="84" spans="1:5" s="250" customFormat="1" ht="27.95" customHeight="1" thickBot="1">
      <c r="A84" s="691" t="s">
        <v>71</v>
      </c>
      <c r="B84" s="692"/>
      <c r="C84" s="693"/>
      <c r="D84" s="317"/>
      <c r="E84" s="318"/>
    </row>
    <row r="85" spans="1:5" s="275" customFormat="1" ht="15.75"/>
    <row r="86" spans="1:5" s="275" customFormat="1" ht="15.95" customHeight="1" thickBot="1"/>
    <row r="87" spans="1:5" s="250" customFormat="1" ht="23.1" customHeight="1">
      <c r="A87" s="319" t="s">
        <v>105</v>
      </c>
      <c r="B87" s="320" t="s">
        <v>13</v>
      </c>
      <c r="C87" s="320" t="s">
        <v>171</v>
      </c>
      <c r="D87" s="321" t="s">
        <v>222</v>
      </c>
      <c r="E87" s="281" t="s">
        <v>229</v>
      </c>
    </row>
    <row r="88" spans="1:5" s="250" customFormat="1" ht="30.95" customHeight="1">
      <c r="A88" s="322" t="s">
        <v>225</v>
      </c>
      <c r="B88" s="314" t="s">
        <v>224</v>
      </c>
      <c r="C88" s="323">
        <v>7.0000000000000007E-2</v>
      </c>
      <c r="D88" s="324"/>
      <c r="E88" s="303"/>
    </row>
    <row r="89" spans="1:5" s="250" customFormat="1" ht="30.95" customHeight="1">
      <c r="A89" s="325" t="s">
        <v>111</v>
      </c>
      <c r="B89" s="326" t="s">
        <v>107</v>
      </c>
      <c r="C89" s="323">
        <v>7.0000000000000007E-2</v>
      </c>
      <c r="D89" s="324"/>
      <c r="E89" s="303"/>
    </row>
    <row r="90" spans="1:5" s="250" customFormat="1" ht="27.95" customHeight="1">
      <c r="A90" s="325" t="s">
        <v>112</v>
      </c>
      <c r="B90" s="326" t="s">
        <v>108</v>
      </c>
      <c r="C90" s="327">
        <v>0.15</v>
      </c>
      <c r="D90" s="328"/>
      <c r="E90" s="303"/>
    </row>
    <row r="91" spans="1:5" s="250" customFormat="1" ht="36">
      <c r="A91" s="329" t="s">
        <v>113</v>
      </c>
      <c r="B91" s="326"/>
      <c r="C91" s="327">
        <v>0.15</v>
      </c>
      <c r="D91" s="328"/>
      <c r="E91" s="303"/>
    </row>
    <row r="92" spans="1:5" s="250" customFormat="1" ht="33" customHeight="1">
      <c r="A92" s="330" t="s">
        <v>114</v>
      </c>
      <c r="B92" s="331"/>
      <c r="C92" s="332">
        <v>0.15</v>
      </c>
      <c r="D92" s="333"/>
      <c r="E92" s="303"/>
    </row>
    <row r="93" spans="1:5" s="250" customFormat="1" ht="27" customHeight="1">
      <c r="A93" s="313"/>
      <c r="B93" s="314"/>
      <c r="C93" s="314"/>
      <c r="D93" s="315"/>
      <c r="E93" s="316"/>
    </row>
    <row r="94" spans="1:5" s="250" customFormat="1" ht="29.1" customHeight="1" thickBot="1">
      <c r="A94" s="694" t="s">
        <v>71</v>
      </c>
      <c r="B94" s="695"/>
      <c r="C94" s="696"/>
      <c r="D94" s="323"/>
      <c r="E94" s="334"/>
    </row>
    <row r="95" spans="1:5" s="250" customFormat="1" ht="15"/>
    <row r="96" spans="1:5" s="250" customFormat="1" ht="15.75" thickBot="1"/>
    <row r="97" spans="1:5" s="250" customFormat="1" ht="26.1" customHeight="1">
      <c r="A97" s="319" t="s">
        <v>159</v>
      </c>
      <c r="B97" s="320" t="s">
        <v>160</v>
      </c>
      <c r="C97" s="320" t="s">
        <v>171</v>
      </c>
      <c r="D97" s="321" t="s">
        <v>222</v>
      </c>
      <c r="E97" s="281" t="s">
        <v>229</v>
      </c>
    </row>
    <row r="98" spans="1:5" s="250" customFormat="1" ht="68.099999999999994" customHeight="1">
      <c r="A98" s="325" t="s">
        <v>90</v>
      </c>
      <c r="B98" s="335" t="s">
        <v>155</v>
      </c>
      <c r="C98" s="336">
        <v>0.5</v>
      </c>
      <c r="D98" s="324"/>
      <c r="E98" s="303"/>
    </row>
    <row r="99" spans="1:5" s="250" customFormat="1" ht="68.099999999999994" customHeight="1">
      <c r="A99" s="325" t="s">
        <v>90</v>
      </c>
      <c r="B99" s="337" t="s">
        <v>156</v>
      </c>
      <c r="C99" s="323">
        <v>1</v>
      </c>
      <c r="D99" s="324"/>
      <c r="E99" s="303"/>
    </row>
    <row r="100" spans="1:5" s="250" customFormat="1" ht="68.099999999999994" customHeight="1">
      <c r="A100" s="325" t="s">
        <v>90</v>
      </c>
      <c r="B100" s="337" t="s">
        <v>157</v>
      </c>
      <c r="C100" s="327">
        <v>1</v>
      </c>
      <c r="D100" s="328"/>
      <c r="E100" s="303"/>
    </row>
    <row r="101" spans="1:5" s="250" customFormat="1" ht="21.95" customHeight="1">
      <c r="A101" s="338"/>
      <c r="B101" s="331"/>
      <c r="C101" s="339"/>
      <c r="D101" s="327"/>
      <c r="E101" s="303"/>
    </row>
    <row r="102" spans="1:5" s="250" customFormat="1" ht="30" customHeight="1">
      <c r="A102" s="685" t="s">
        <v>71</v>
      </c>
      <c r="B102" s="686"/>
      <c r="C102" s="687"/>
      <c r="D102" s="323"/>
      <c r="E102" s="303"/>
    </row>
    <row r="103" spans="1:5" s="267" customFormat="1" ht="18"/>
    <row r="104" spans="1:5" s="267" customFormat="1" ht="18"/>
  </sheetData>
  <mergeCells count="184">
    <mergeCell ref="A15:B15"/>
    <mergeCell ref="A16:B16"/>
    <mergeCell ref="A17:B17"/>
    <mergeCell ref="B55:C55"/>
    <mergeCell ref="D55:F55"/>
    <mergeCell ref="D56:F56"/>
    <mergeCell ref="D57:F57"/>
    <mergeCell ref="C38:C39"/>
    <mergeCell ref="C16:C17"/>
    <mergeCell ref="C18:C19"/>
    <mergeCell ref="C20:C21"/>
    <mergeCell ref="C22:C23"/>
    <mergeCell ref="C24:C25"/>
    <mergeCell ref="C26:C27"/>
    <mergeCell ref="C28:C29"/>
    <mergeCell ref="C30:C31"/>
    <mergeCell ref="C32:C33"/>
    <mergeCell ref="A19:B19"/>
    <mergeCell ref="A20:B20"/>
    <mergeCell ref="A21:B21"/>
    <mergeCell ref="A22:B22"/>
    <mergeCell ref="A23:B23"/>
    <mergeCell ref="A18:B18"/>
    <mergeCell ref="B47:F47"/>
    <mergeCell ref="B43:F43"/>
    <mergeCell ref="B44:F44"/>
    <mergeCell ref="B45:F45"/>
    <mergeCell ref="B46:F46"/>
    <mergeCell ref="C34:C35"/>
    <mergeCell ref="C36:C37"/>
    <mergeCell ref="A26:B26"/>
    <mergeCell ref="A27:B27"/>
    <mergeCell ref="D15:F15"/>
    <mergeCell ref="D16:F17"/>
    <mergeCell ref="D18:F19"/>
    <mergeCell ref="D20:F21"/>
    <mergeCell ref="D22:F23"/>
    <mergeCell ref="D24:F25"/>
    <mergeCell ref="D26:F27"/>
    <mergeCell ref="D28:F29"/>
    <mergeCell ref="D30:F31"/>
    <mergeCell ref="A24:B24"/>
    <mergeCell ref="A25:B25"/>
    <mergeCell ref="D32:F33"/>
    <mergeCell ref="D34:F35"/>
    <mergeCell ref="D36:F37"/>
    <mergeCell ref="D38:F39"/>
    <mergeCell ref="A40:B40"/>
    <mergeCell ref="B58:C58"/>
    <mergeCell ref="B59:C59"/>
    <mergeCell ref="B60:C60"/>
    <mergeCell ref="B61:C61"/>
    <mergeCell ref="B62:C62"/>
    <mergeCell ref="B63:C63"/>
    <mergeCell ref="D63:F63"/>
    <mergeCell ref="B50:C50"/>
    <mergeCell ref="B48:C48"/>
    <mergeCell ref="B49:C49"/>
    <mergeCell ref="D60:F60"/>
    <mergeCell ref="D61:F61"/>
    <mergeCell ref="D62:F62"/>
    <mergeCell ref="D58:F58"/>
    <mergeCell ref="D59:F59"/>
    <mergeCell ref="A54:E54"/>
    <mergeCell ref="N38:N39"/>
    <mergeCell ref="G38:G39"/>
    <mergeCell ref="H38:H39"/>
    <mergeCell ref="K38:K39"/>
    <mergeCell ref="L38:L39"/>
    <mergeCell ref="M38:M39"/>
    <mergeCell ref="I38:I39"/>
    <mergeCell ref="J38:J39"/>
    <mergeCell ref="N36:N37"/>
    <mergeCell ref="G36:G37"/>
    <mergeCell ref="H36:H37"/>
    <mergeCell ref="N34:N35"/>
    <mergeCell ref="G34:G35"/>
    <mergeCell ref="H34:H35"/>
    <mergeCell ref="K34:K35"/>
    <mergeCell ref="L34:L35"/>
    <mergeCell ref="M34:M35"/>
    <mergeCell ref="I34:I35"/>
    <mergeCell ref="J34:J35"/>
    <mergeCell ref="J36:J37"/>
    <mergeCell ref="K36:K37"/>
    <mergeCell ref="L36:L37"/>
    <mergeCell ref="M36:M37"/>
    <mergeCell ref="I36:I37"/>
    <mergeCell ref="N32:N33"/>
    <mergeCell ref="G32:G33"/>
    <mergeCell ref="H32:H33"/>
    <mergeCell ref="N30:N31"/>
    <mergeCell ref="G30:G31"/>
    <mergeCell ref="H30:H31"/>
    <mergeCell ref="K30:K31"/>
    <mergeCell ref="L30:L31"/>
    <mergeCell ref="M30:M31"/>
    <mergeCell ref="I30:I31"/>
    <mergeCell ref="J30:J31"/>
    <mergeCell ref="I32:I33"/>
    <mergeCell ref="J32:J33"/>
    <mergeCell ref="K32:K33"/>
    <mergeCell ref="L32:L33"/>
    <mergeCell ref="M32:M33"/>
    <mergeCell ref="I28:I29"/>
    <mergeCell ref="J28:J29"/>
    <mergeCell ref="K28:K29"/>
    <mergeCell ref="L28:L29"/>
    <mergeCell ref="M28:M29"/>
    <mergeCell ref="N28:N29"/>
    <mergeCell ref="G28:G29"/>
    <mergeCell ref="H28:H29"/>
    <mergeCell ref="N26:N27"/>
    <mergeCell ref="G26:G27"/>
    <mergeCell ref="H26:H27"/>
    <mergeCell ref="I26:I27"/>
    <mergeCell ref="I24:I25"/>
    <mergeCell ref="J24:J25"/>
    <mergeCell ref="K24:K25"/>
    <mergeCell ref="L24:L25"/>
    <mergeCell ref="M24:M25"/>
    <mergeCell ref="N24:N25"/>
    <mergeCell ref="G24:G25"/>
    <mergeCell ref="H24:H25"/>
    <mergeCell ref="J26:J27"/>
    <mergeCell ref="K26:K27"/>
    <mergeCell ref="L26:L27"/>
    <mergeCell ref="M26:M27"/>
    <mergeCell ref="N22:N23"/>
    <mergeCell ref="G22:G23"/>
    <mergeCell ref="H22:H23"/>
    <mergeCell ref="I20:I21"/>
    <mergeCell ref="J20:J21"/>
    <mergeCell ref="K20:K21"/>
    <mergeCell ref="L20:L21"/>
    <mergeCell ref="M20:M21"/>
    <mergeCell ref="N20:N21"/>
    <mergeCell ref="G20:G21"/>
    <mergeCell ref="H20:H21"/>
    <mergeCell ref="I22:I23"/>
    <mergeCell ref="J22:J23"/>
    <mergeCell ref="K22:K23"/>
    <mergeCell ref="L22:L23"/>
    <mergeCell ref="M22:M23"/>
    <mergeCell ref="N18:N19"/>
    <mergeCell ref="G18:G19"/>
    <mergeCell ref="H18:H19"/>
    <mergeCell ref="I16:I17"/>
    <mergeCell ref="J16:J17"/>
    <mergeCell ref="K16:K17"/>
    <mergeCell ref="L16:L17"/>
    <mergeCell ref="M16:M17"/>
    <mergeCell ref="N16:N17"/>
    <mergeCell ref="G16:G17"/>
    <mergeCell ref="H16:H17"/>
    <mergeCell ref="I18:I19"/>
    <mergeCell ref="J18:J19"/>
    <mergeCell ref="K18:K19"/>
    <mergeCell ref="L18:L19"/>
    <mergeCell ref="M18:M19"/>
    <mergeCell ref="B3:D3"/>
    <mergeCell ref="B4:D4"/>
    <mergeCell ref="B5:D5"/>
    <mergeCell ref="B6:D6"/>
    <mergeCell ref="B7:D7"/>
    <mergeCell ref="A102:C102"/>
    <mergeCell ref="A74:C74"/>
    <mergeCell ref="A84:C84"/>
    <mergeCell ref="A94:C94"/>
    <mergeCell ref="A33:B33"/>
    <mergeCell ref="A34:B34"/>
    <mergeCell ref="A35:B35"/>
    <mergeCell ref="A36:B36"/>
    <mergeCell ref="A37:B37"/>
    <mergeCell ref="A38:B38"/>
    <mergeCell ref="A39:B39"/>
    <mergeCell ref="A28:B28"/>
    <mergeCell ref="A29:B29"/>
    <mergeCell ref="A30:B30"/>
    <mergeCell ref="A31:B31"/>
    <mergeCell ref="A32:B32"/>
    <mergeCell ref="A66:F66"/>
    <mergeCell ref="B56:C56"/>
    <mergeCell ref="B57:C57"/>
  </mergeCells>
  <pageMargins left="0.7" right="0.7" top="0.78740157499999996" bottom="0.78740157499999996" header="0.3" footer="0.3"/>
  <pageSetup paperSize="9" scale="42" fitToHeight="3" orientation="portrait"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'E) Weideplan'!$A$8:$A$21</xm:f>
          </x14:formula1>
          <xm:sqref>C40:D40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doc_FSCFOLIO_1_1001_FieldDocumentNumber" par="" text=""/>
    <f:field ref="doc_FSCFOLIO_1_1001_FieldSubject" par="" text="" edit="true"/>
    <f:field ref="FSCFOLIO_1_1001_SignaturesFldCtx_FSCFOLIO_1_1001_FieldLastSignature" par="" text=""/>
    <f:field ref="FSCFOLIO_1_1001_SignaturesFldCtx_FSCFOLIO_1_1001_FieldLastSignatureBy" par="" text=""/>
    <f:field ref="FSCFOLIO_1_1001_SignaturesFldCtx_FSCFOLIO_1_1001_FieldLastSignatureAt" par="" date="" text=""/>
    <f:field ref="FSCFOLIO_1_1001_SignaturesFldCtx_FSCFOLIO_1_1001_FieldLastSignatureRemark" par="" text=""/>
    <f:field ref="FSCFOLIO_1_1001_FieldCurrentUser" par="" text="Stefan Rudlstorfer, ABL"/>
    <f:field ref="CCAPRECONFIG_15_1001_Objektname" par="" text="Weiderechner 2020" edit="true"/>
    <f:field ref="objname" par="" text="Weiderechner 2020" edit="true"/>
    <f:field ref="objsubject" par="" text="" edit="true"/>
    <f:field ref="objcreatedby" par="" text="Rudlstorfer, Stefan, ABL"/>
    <f:field ref="objcreatedat" par="" date="2020-03-09T16:18:40" text="09.03.2020 16:18:40"/>
    <f:field ref="objchangedby" par="" text="Rudlstorfer, Stefan, ABL"/>
    <f:field ref="objmodifiedat" par="" date="2020-03-09T16:26:44" text="09.03.2020 16:26:44"/>
  </f:record>
  <f:display par="" text="Serienbrief">
    <f:field ref="doc_FSCFOLIO_1_1001_FieldDocumentNumber" text="Dokument Nummer"/>
    <f:field ref="doc_FSCFOLIO_1_1001_FieldSubject" text="Betreff"/>
  </f:display>
  <f:display par="" text="Unterschriften">
    <f:field ref="FSCFOLIO_1_1001_SignaturesFldCtx_FSCFOLIO_1_1001_FieldLastSignature" text="Letzte Unterschrift"/>
    <f:field ref="FSCFOLIO_1_1001_SignaturesFldCtx_FSCFOLIO_1_1001_FieldLastSignatureBy" text="Letzte Unterschrift von"/>
    <f:field ref="FSCFOLIO_1_1001_SignaturesFldCtx_FSCFOLIO_1_1001_FieldLastSignatureAt" text="Letzte Unterschrift am/um"/>
    <f:field ref="FSCFOLIO_1_1001_SignaturesFldCtx_FSCFOLIO_1_1001_FieldLastSignatureRemark" text="Bemerkung der letzten Unterschrift"/>
  </f:display>
  <f:display par="" text="Allgemein">
    <f:field ref="FSCFOLIO_1_1001_FieldCurrentUser" text="Aktueller Benutzer"/>
    <f:field ref="CCAPRECONFIG_15_1001_Objektname" text="Objektname"/>
    <f:field ref="objname" text="Name"/>
    <f:field ref="objsubject" text="Betreff (einzeilig)"/>
    <f:field ref="objcreatedby" text="Erzeugt von"/>
    <f:field ref="objcreatedat" text="Erzeugt am/um"/>
    <f:field ref="objchangedby" text="Letzte Änderung von"/>
    <f:field ref="objmodifiedat" text="Letzte Änderung am/um"/>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11</vt:i4>
      </vt:variant>
    </vt:vector>
  </HeadingPairs>
  <TitlesOfParts>
    <vt:vector size="23" baseType="lpstr">
      <vt:lpstr>A) Betriebsdaten</vt:lpstr>
      <vt:lpstr>B) Tierkategorien</vt:lpstr>
      <vt:lpstr>C)  Berechn. Weidefähige Fläche</vt:lpstr>
      <vt:lpstr>E) Berechn. saison. Beweiden</vt:lpstr>
      <vt:lpstr>D) Weidejournal</vt:lpstr>
      <vt:lpstr>E) Weideplan</vt:lpstr>
      <vt:lpstr>F) Erläuterungen</vt:lpstr>
      <vt:lpstr>F) Weidejournal einfach</vt:lpstr>
      <vt:lpstr>E) Weidejournal online</vt:lpstr>
      <vt:lpstr>F) Weidejournal (2)</vt:lpstr>
      <vt:lpstr>Tabelle5</vt:lpstr>
      <vt:lpstr>Blatt1</vt:lpstr>
      <vt:lpstr>'A) Betriebsdaten'!Druckbereich</vt:lpstr>
      <vt:lpstr>'B) Tierkategorien'!Druckbereich</vt:lpstr>
      <vt:lpstr>'C)  Berechn. Weidefähige Fläche'!Druckbereich</vt:lpstr>
      <vt:lpstr>'E) Berechn. saison. Beweiden'!Druckbereich</vt:lpstr>
      <vt:lpstr>'E) Weidejournal online'!Druckbereich</vt:lpstr>
      <vt:lpstr>'E) Weideplan'!Druckbereich</vt:lpstr>
      <vt:lpstr>'F) Erläuterungen'!Druckbereich</vt:lpstr>
      <vt:lpstr>'C)  Berechn. Weidefähige Fläche'!Drucktitel</vt:lpstr>
      <vt:lpstr>'E) Berechn. saison. Beweiden'!Drucktitel</vt:lpstr>
      <vt:lpstr>'E) Weideplan'!Drucktitel</vt:lpstr>
      <vt:lpstr>Umrechnungshilfe</vt:lpstr>
    </vt:vector>
  </TitlesOfParts>
  <Company>BIO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Veronika Schmied</dc:creator>
  <cp:lastModifiedBy>Stockinger Johanna</cp:lastModifiedBy>
  <cp:lastPrinted>2020-03-11T12:17:51Z</cp:lastPrinted>
  <dcterms:created xsi:type="dcterms:W3CDTF">2011-05-12T09:24:37Z</dcterms:created>
  <dcterms:modified xsi:type="dcterms:W3CDTF">2020-04-29T11:11:57Z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LKOOEDOK@1000.3800:EigentuemerDienststelle">
    <vt:lpwstr>Ernährung und Direktvermarktung</vt:lpwstr>
  </property>
  <property fmtid="{D5CDD505-2E9C-101B-9397-08002B2CF9AE}" pid="3" name="FSC#LKOOEDOK@1000.3800:EigentuemerKostenstelleNr">
    <vt:lpwstr>100</vt:lpwstr>
  </property>
  <property fmtid="{D5CDD505-2E9C-101B-9397-08002B2CF9AE}" pid="4" name="FSC#LKOOEDOK@1000.3800:EigentuemerBerufsgruppe">
    <vt:lpwstr/>
  </property>
  <property fmtid="{D5CDD505-2E9C-101B-9397-08002B2CF9AE}" pid="5" name="FSC#LKOOEDOK@1000.3800:EigentuemerAnschrift">
    <vt:lpwstr>Hörschlag 13</vt:lpwstr>
  </property>
  <property fmtid="{D5CDD505-2E9C-101B-9397-08002B2CF9AE}" pid="6" name="FSC#LKOOEDOK@1000.3800:EigentuemerPostort">
    <vt:lpwstr>4261 Rainbach im Mühlkreis</vt:lpwstr>
  </property>
  <property fmtid="{D5CDD505-2E9C-101B-9397-08002B2CF9AE}" pid="7" name="FSC#LKOOEDOK@1000.3800:Objektname">
    <vt:lpwstr>Weiderechner 2020</vt:lpwstr>
  </property>
  <property fmtid="{D5CDD505-2E9C-101B-9397-08002B2CF9AE}" pid="8" name="FSC#LKOOEDOK@1000.3800:Betreff">
    <vt:lpwstr/>
  </property>
  <property fmtid="{D5CDD505-2E9C-101B-9397-08002B2CF9AE}" pid="9" name="FSC#LKOOEDOK@1000.3800:Gruppe">
    <vt:lpwstr>A-ERDV (Abt Ernährung und Direktverm.)</vt:lpwstr>
  </property>
  <property fmtid="{D5CDD505-2E9C-101B-9397-08002B2CF9AE}" pid="10" name="FSC#LKOOEDOK@1000.3800:EigentuemerTelefon">
    <vt:lpwstr>+43 (50) 6902-1449</vt:lpwstr>
  </property>
  <property fmtid="{D5CDD505-2E9C-101B-9397-08002B2CF9AE}" pid="11" name="FSC#LKOOEDOK@1000.3800:Versionsnummer">
    <vt:lpwstr>1</vt:lpwstr>
  </property>
  <property fmtid="{D5CDD505-2E9C-101B-9397-08002B2CF9AE}" pid="12" name="FSC#LKOOEDOK@1000.3800:EigentuemerName">
    <vt:lpwstr>Stefan Rudlstorfer</vt:lpwstr>
  </property>
  <property fmtid="{D5CDD505-2E9C-101B-9397-08002B2CF9AE}" pid="13" name="FSC#LKOOEDOK@1000.3800:EigentuemerMaNr">
    <vt:lpwstr>1393</vt:lpwstr>
  </property>
  <property fmtid="{D5CDD505-2E9C-101B-9397-08002B2CF9AE}" pid="14" name="FSC#LKOOEDOK@1000.3800:EigentuemerEMail">
    <vt:lpwstr>stefan.rudlstorfer@lk-ooe.at</vt:lpwstr>
  </property>
  <property fmtid="{D5CDD505-2E9C-101B-9397-08002B2CF9AE}" pid="15" name="FSC#LKOOEDOK@1000.3800:EigentuemerPersonEMail">
    <vt:lpwstr>stefan.rudlstorfer@lk-ooe.at</vt:lpwstr>
  </property>
  <property fmtid="{D5CDD505-2E9C-101B-9397-08002B2CF9AE}" pid="16" name="FSC#LKOOEDOK@1000.3800:DstTelefon">
    <vt:lpwstr>+43 (50) 6902-1249</vt:lpwstr>
  </property>
  <property fmtid="{D5CDD505-2E9C-101B-9397-08002B2CF9AE}" pid="17" name="FSC#LKOOEDOK@1000.3800:DstPostort">
    <vt:lpwstr>4021 Linz</vt:lpwstr>
  </property>
  <property fmtid="{D5CDD505-2E9C-101B-9397-08002B2CF9AE}" pid="18" name="FSC#LKOOEDOK@1000.3800:DstOrt">
    <vt:lpwstr>Linz</vt:lpwstr>
  </property>
  <property fmtid="{D5CDD505-2E9C-101B-9397-08002B2CF9AE}" pid="19" name="FSC#LKOOEDOK@1000.3800:DstOrtKurz">
    <vt:lpwstr>Linz</vt:lpwstr>
  </property>
  <property fmtid="{D5CDD505-2E9C-101B-9397-08002B2CF9AE}" pid="20" name="FSC#LKOOEDOK@1000.3800:DstName">
    <vt:lpwstr>Ernährung und Direktvermarktung</vt:lpwstr>
  </property>
  <property fmtid="{D5CDD505-2E9C-101B-9397-08002B2CF9AE}" pid="21" name="FSC#LKOOEDOK@1000.3800:DstFax">
    <vt:lpwstr>+43 (50) 6902-91249</vt:lpwstr>
  </property>
  <property fmtid="{D5CDD505-2E9C-101B-9397-08002B2CF9AE}" pid="22" name="FSC#LKOOEDOK@1000.3800:DstEMail">
    <vt:lpwstr>abt-erdv@lk-ooe.at</vt:lpwstr>
  </property>
  <property fmtid="{D5CDD505-2E9C-101B-9397-08002B2CF9AE}" pid="23" name="FSC#LKOOEDOK@1000.3800:DstAnschrift">
    <vt:lpwstr>Auf der Gugl 3</vt:lpwstr>
  </property>
  <property fmtid="{D5CDD505-2E9C-101B-9397-08002B2CF9AE}" pid="24" name="FSC#LKOOEDOK@1000.3800:AenderungsID">
    <vt:lpwstr>lk-ooe\rudlste</vt:lpwstr>
  </property>
  <property fmtid="{D5CDD505-2E9C-101B-9397-08002B2CF9AE}" pid="25" name="FSC#LKOOEDOK@1000.3800:KundeName">
    <vt:lpwstr/>
  </property>
  <property fmtid="{D5CDD505-2E9C-101B-9397-08002B2CF9AE}" pid="26" name="FSC#LKOOEDOK@1000.3800:KundeStrasse">
    <vt:lpwstr/>
  </property>
  <property fmtid="{D5CDD505-2E9C-101B-9397-08002B2CF9AE}" pid="27" name="FSC#LKOOEDOK@1000.3800:KundeOrt">
    <vt:lpwstr/>
  </property>
  <property fmtid="{D5CDD505-2E9C-101B-9397-08002B2CF9AE}" pid="28" name="FSC#LKOOEDOK@1000.3800:AenderungsDatum">
    <vt:lpwstr>09-03-2020</vt:lpwstr>
  </property>
  <property fmtid="{D5CDD505-2E9C-101B-9397-08002B2CF9AE}" pid="29" name="FSC#LKOOEDOK@1000.3800:Adresse">
    <vt:lpwstr>COO.1000.3800.7.6961849</vt:lpwstr>
  </property>
  <property fmtid="{D5CDD505-2E9C-101B-9397-08002B2CF9AE}" pid="30" name="FSC#LKOOEDOK@1000.3800:KundeGrussformel">
    <vt:lpwstr>Sehr geehrte Damen und Herren</vt:lpwstr>
  </property>
  <property fmtid="{D5CDD505-2E9C-101B-9397-08002B2CF9AE}" pid="31" name="FSC#LKOOEDOK@1000.3800:KundeAnschrift">
    <vt:lpwstr/>
  </property>
  <property fmtid="{D5CDD505-2E9C-101B-9397-08002B2CF9AE}" pid="32" name="FSC#LKOOEDOK@1000.3800:KundeTelefon">
    <vt:lpwstr/>
  </property>
  <property fmtid="{D5CDD505-2E9C-101B-9397-08002B2CF9AE}" pid="33" name="FSC#LKOOEDOK@1000.3800:KundeEmail">
    <vt:lpwstr/>
  </property>
  <property fmtid="{D5CDD505-2E9C-101B-9397-08002B2CF9AE}" pid="34" name="FSC#LKOOEDOK@1000.3800:Kategorie">
    <vt:lpwstr/>
  </property>
  <property fmtid="{D5CDD505-2E9C-101B-9397-08002B2CF9AE}" pid="35" name="FSC#LKOOEDOK@1000.3800:Titel">
    <vt:lpwstr/>
  </property>
  <property fmtid="{D5CDD505-2E9C-101B-9397-08002B2CF9AE}" pid="36" name="FSC#LKOOEDOK@1000.3800:Thema">
    <vt:lpwstr/>
  </property>
  <property fmtid="{D5CDD505-2E9C-101B-9397-08002B2CF9AE}" pid="37" name="FSC#LKOOEDOK@1000.3800:Bereich">
    <vt:lpwstr/>
  </property>
  <property fmtid="{D5CDD505-2E9C-101B-9397-08002B2CF9AE}" pid="38" name="FSC#LKOOEDOK@1000.3800:Stichworte">
    <vt:lpwstr/>
  </property>
  <property fmtid="{D5CDD505-2E9C-101B-9397-08002B2CF9AE}" pid="39" name="FSC#LKOOEDOK@1000.3800:Kommentar">
    <vt:lpwstr/>
  </property>
  <property fmtid="{D5CDD505-2E9C-101B-9397-08002B2CF9AE}" pid="40" name="FSC#LKOOEDOK@1000.3800:ProduktEbene4">
    <vt:lpwstr/>
  </property>
  <property fmtid="{D5CDD505-2E9C-101B-9397-08002B2CF9AE}" pid="41" name="FSC#LKOOEDOK@1000.3800:Geburtsdatum">
    <vt:lpwstr/>
  </property>
  <property fmtid="{D5CDD505-2E9C-101B-9397-08002B2CF9AE}" pid="42" name="FSC#LKOOEDOK@1000.3800:Sozialversicherungsnummer">
    <vt:lpwstr/>
  </property>
  <property fmtid="{D5CDD505-2E9C-101B-9397-08002B2CF9AE}" pid="43" name="FSC#LKOOEDOK@1000.3800:KundeBNR">
    <vt:lpwstr/>
  </property>
  <property fmtid="{D5CDD505-2E9C-101B-9397-08002B2CF9AE}" pid="44" name="FSC#COOSYSTEM@1.1:Container">
    <vt:lpwstr>COO.1000.3800.7.6961849</vt:lpwstr>
  </property>
  <property fmtid="{D5CDD505-2E9C-101B-9397-08002B2CF9AE}" pid="45" name="FSC#COOELAK@1.1001:Subject">
    <vt:lpwstr/>
  </property>
  <property fmtid="{D5CDD505-2E9C-101B-9397-08002B2CF9AE}" pid="46" name="FSC#COOELAK@1.1001:FileReference">
    <vt:lpwstr/>
  </property>
  <property fmtid="{D5CDD505-2E9C-101B-9397-08002B2CF9AE}" pid="47" name="FSC#COOELAK@1.1001:FileRefYear">
    <vt:lpwstr/>
  </property>
  <property fmtid="{D5CDD505-2E9C-101B-9397-08002B2CF9AE}" pid="48" name="FSC#COOELAK@1.1001:FileRefOrdinal">
    <vt:lpwstr/>
  </property>
  <property fmtid="{D5CDD505-2E9C-101B-9397-08002B2CF9AE}" pid="49" name="FSC#COOELAK@1.1001:FileRefOU">
    <vt:lpwstr/>
  </property>
  <property fmtid="{D5CDD505-2E9C-101B-9397-08002B2CF9AE}" pid="50" name="FSC#COOELAK@1.1001:Organization">
    <vt:lpwstr/>
  </property>
  <property fmtid="{D5CDD505-2E9C-101B-9397-08002B2CF9AE}" pid="51" name="FSC#COOELAK@1.1001:Owner">
    <vt:lpwstr>Herrn Rudlstorfer</vt:lpwstr>
  </property>
  <property fmtid="{D5CDD505-2E9C-101B-9397-08002B2CF9AE}" pid="52" name="FSC#COOELAK@1.1001:OwnerExtension">
    <vt:lpwstr>1449</vt:lpwstr>
  </property>
  <property fmtid="{D5CDD505-2E9C-101B-9397-08002B2CF9AE}" pid="53" name="FSC#COOELAK@1.1001:OwnerFaxExtension">
    <vt:lpwstr>91449</vt:lpwstr>
  </property>
  <property fmtid="{D5CDD505-2E9C-101B-9397-08002B2CF9AE}" pid="54" name="FSC#COOELAK@1.1001:DispatchedBy">
    <vt:lpwstr/>
  </property>
  <property fmtid="{D5CDD505-2E9C-101B-9397-08002B2CF9AE}" pid="55" name="FSC#COOELAK@1.1001:DispatchedAt">
    <vt:lpwstr/>
  </property>
  <property fmtid="{D5CDD505-2E9C-101B-9397-08002B2CF9AE}" pid="56" name="FSC#COOELAK@1.1001:ApprovedBy">
    <vt:lpwstr/>
  </property>
  <property fmtid="{D5CDD505-2E9C-101B-9397-08002B2CF9AE}" pid="57" name="FSC#COOELAK@1.1001:ApprovedAt">
    <vt:lpwstr/>
  </property>
  <property fmtid="{D5CDD505-2E9C-101B-9397-08002B2CF9AE}" pid="58" name="FSC#COOELAK@1.1001:Department">
    <vt:lpwstr>A-ERDV (Abt Ernährung und Direktverm.)</vt:lpwstr>
  </property>
  <property fmtid="{D5CDD505-2E9C-101B-9397-08002B2CF9AE}" pid="59" name="FSC#COOELAK@1.1001:CreatedAt">
    <vt:lpwstr>09.03.2020</vt:lpwstr>
  </property>
  <property fmtid="{D5CDD505-2E9C-101B-9397-08002B2CF9AE}" pid="60" name="FSC#COOELAK@1.1001:OU">
    <vt:lpwstr>A-ERDV (Abt Ernährung und Direktverm.)</vt:lpwstr>
  </property>
  <property fmtid="{D5CDD505-2E9C-101B-9397-08002B2CF9AE}" pid="61" name="FSC#COOELAK@1.1001:Priority">
    <vt:lpwstr/>
  </property>
  <property fmtid="{D5CDD505-2E9C-101B-9397-08002B2CF9AE}" pid="62" name="FSC#COOELAK@1.1001:ObjBarCode">
    <vt:lpwstr>*COO.1000.3800.7.2593693*</vt:lpwstr>
  </property>
  <property fmtid="{D5CDD505-2E9C-101B-9397-08002B2CF9AE}" pid="63" name="FSC#COOELAK@1.1001:RefBarCode">
    <vt:lpwstr/>
  </property>
  <property fmtid="{D5CDD505-2E9C-101B-9397-08002B2CF9AE}" pid="64" name="FSC#COOELAK@1.1001:FileRefBarCode">
    <vt:lpwstr/>
  </property>
  <property fmtid="{D5CDD505-2E9C-101B-9397-08002B2CF9AE}" pid="65" name="FSC#COOELAK@1.1001:ExternalRef">
    <vt:lpwstr/>
  </property>
  <property fmtid="{D5CDD505-2E9C-101B-9397-08002B2CF9AE}" pid="66" name="FSC#COOELAK@1.1001:IncomingNumber">
    <vt:lpwstr/>
  </property>
  <property fmtid="{D5CDD505-2E9C-101B-9397-08002B2CF9AE}" pid="67" name="FSC#COOELAK@1.1001:IncomingSubject">
    <vt:lpwstr/>
  </property>
  <property fmtid="{D5CDD505-2E9C-101B-9397-08002B2CF9AE}" pid="68" name="FSC#COOELAK@1.1001:ProcessResponsible">
    <vt:lpwstr/>
  </property>
  <property fmtid="{D5CDD505-2E9C-101B-9397-08002B2CF9AE}" pid="69" name="FSC#COOELAK@1.1001:ProcessResponsiblePhone">
    <vt:lpwstr/>
  </property>
  <property fmtid="{D5CDD505-2E9C-101B-9397-08002B2CF9AE}" pid="70" name="FSC#COOELAK@1.1001:ProcessResponsibleMail">
    <vt:lpwstr/>
  </property>
  <property fmtid="{D5CDD505-2E9C-101B-9397-08002B2CF9AE}" pid="71" name="FSC#COOELAK@1.1001:ProcessResponsibleFax">
    <vt:lpwstr/>
  </property>
  <property fmtid="{D5CDD505-2E9C-101B-9397-08002B2CF9AE}" pid="72" name="FSC#COOELAK@1.1001:ApproverFirstName">
    <vt:lpwstr/>
  </property>
  <property fmtid="{D5CDD505-2E9C-101B-9397-08002B2CF9AE}" pid="73" name="FSC#COOELAK@1.1001:ApproverSurName">
    <vt:lpwstr/>
  </property>
  <property fmtid="{D5CDD505-2E9C-101B-9397-08002B2CF9AE}" pid="74" name="FSC#COOELAK@1.1001:ApproverTitle">
    <vt:lpwstr/>
  </property>
  <property fmtid="{D5CDD505-2E9C-101B-9397-08002B2CF9AE}" pid="75" name="FSC#COOELAK@1.1001:ExternalDate">
    <vt:lpwstr/>
  </property>
  <property fmtid="{D5CDD505-2E9C-101B-9397-08002B2CF9AE}" pid="76" name="FSC#COOELAK@1.1001:SettlementApprovedAt">
    <vt:lpwstr/>
  </property>
  <property fmtid="{D5CDD505-2E9C-101B-9397-08002B2CF9AE}" pid="77" name="FSC#COOELAK@1.1001:BaseNumber">
    <vt:lpwstr/>
  </property>
  <property fmtid="{D5CDD505-2E9C-101B-9397-08002B2CF9AE}" pid="78" name="FSC#COOELAK@1.1001:CurrentUserRolePos">
    <vt:lpwstr>Mitarbeiter</vt:lpwstr>
  </property>
  <property fmtid="{D5CDD505-2E9C-101B-9397-08002B2CF9AE}" pid="79" name="FSC#COOELAK@1.1001:CurrentUserEmail">
    <vt:lpwstr/>
  </property>
  <property fmtid="{D5CDD505-2E9C-101B-9397-08002B2CF9AE}" pid="80" name="FSC#ELAKGOV@1.1001:PersonalSubjGender">
    <vt:lpwstr/>
  </property>
  <property fmtid="{D5CDD505-2E9C-101B-9397-08002B2CF9AE}" pid="81" name="FSC#ELAKGOV@1.1001:PersonalSubjFirstName">
    <vt:lpwstr/>
  </property>
  <property fmtid="{D5CDD505-2E9C-101B-9397-08002B2CF9AE}" pid="82" name="FSC#ELAKGOV@1.1001:PersonalSubjSurName">
    <vt:lpwstr/>
  </property>
  <property fmtid="{D5CDD505-2E9C-101B-9397-08002B2CF9AE}" pid="83" name="FSC#ELAKGOV@1.1001:PersonalSubjSalutation">
    <vt:lpwstr/>
  </property>
  <property fmtid="{D5CDD505-2E9C-101B-9397-08002B2CF9AE}" pid="84" name="FSC#ELAKGOV@1.1001:PersonalSubjAddress">
    <vt:lpwstr/>
  </property>
  <property fmtid="{D5CDD505-2E9C-101B-9397-08002B2CF9AE}" pid="85" name="FSC#LKOOEDOK@1000.3800:EigentuemerID">
    <vt:lpwstr>lk-ooe\rudlste</vt:lpwstr>
  </property>
  <property fmtid="{D5CDD505-2E9C-101B-9397-08002B2CF9AE}" pid="86" name="FSC#LKOOEDOK@1000.3800:KundeMobil">
    <vt:lpwstr/>
  </property>
  <property fmtid="{D5CDD505-2E9C-101B-9397-08002B2CF9AE}" pid="87" name="FSC#FSCFOLIO@1.1001:docpropproject">
    <vt:lpwstr/>
  </property>
  <property fmtid="{D5CDD505-2E9C-101B-9397-08002B2CF9AE}" pid="88" name="FSC#LKOOEDOK@1000.3800:CurrDateTime">
    <vt:lpwstr>09.03.2020 16:27:01</vt:lpwstr>
  </property>
  <property fmtid="{D5CDD505-2E9C-101B-9397-08002B2CF9AE}" pid="89" name="FSC#LKOOEDOK@1000.3800:AuftragNummer">
    <vt:lpwstr/>
  </property>
  <property fmtid="{D5CDD505-2E9C-101B-9397-08002B2CF9AE}" pid="90" name="FSC#LKOOEDOK@1000.3800:DatumVorlage">
    <vt:lpwstr/>
  </property>
  <property fmtid="{D5CDD505-2E9C-101B-9397-08002B2CF9AE}" pid="91" name="FSC#LKOOEDOK@1000.3800:KundeHomepage">
    <vt:lpwstr/>
  </property>
</Properties>
</file>